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35" windowWidth="19875" windowHeight="7710" activeTab="0"/>
  </bookViews>
  <sheets>
    <sheet name="bom" sheetId="1" r:id="rId1"/>
  </sheets>
  <definedNames/>
  <calcPr calcId="145621"/>
</workbook>
</file>

<file path=xl/sharedStrings.xml><?xml version="1.0" encoding="utf-8"?>
<sst xmlns="http://schemas.openxmlformats.org/spreadsheetml/2006/main" count="215" uniqueCount="178">
  <si>
    <t>JP3, JP4</t>
  </si>
  <si>
    <t>L1, L2</t>
  </si>
  <si>
    <t>TPS2044BD</t>
  </si>
  <si>
    <t>Farnell</t>
  </si>
  <si>
    <t>Reference</t>
  </si>
  <si>
    <t>C45, C46, C47, C48, C49, C50, C51, C54, C57, C60</t>
  </si>
  <si>
    <t>R6</t>
  </si>
  <si>
    <t>C9</t>
  </si>
  <si>
    <t>C53, C56, C59</t>
  </si>
  <si>
    <t>C5, C6</t>
  </si>
  <si>
    <t>R10, R11, R12, R13, R14, R15, R16, R17</t>
  </si>
  <si>
    <t>C52, C55, C58</t>
  </si>
  <si>
    <t>IC6</t>
  </si>
  <si>
    <t>IC3</t>
  </si>
  <si>
    <t>R53, R54, R55, R56, R57, R58, R59, R60</t>
  </si>
  <si>
    <t>R18, R37, R38, R39, R40</t>
  </si>
  <si>
    <t>IC1</t>
  </si>
  <si>
    <t>IC2</t>
  </si>
  <si>
    <t>IC7, IC8</t>
  </si>
  <si>
    <t>D1, D2, D3, D4, D5, D6, D7, D8</t>
  </si>
  <si>
    <t>IC9</t>
  </si>
  <si>
    <t>R2</t>
  </si>
  <si>
    <t>IC10</t>
  </si>
  <si>
    <t>LED1, LED2, LED3, LED4, LED5</t>
  </si>
  <si>
    <t>T1</t>
  </si>
  <si>
    <t>Description</t>
  </si>
  <si>
    <t>K4, K9</t>
  </si>
  <si>
    <t>K6, K7, K8</t>
  </si>
  <si>
    <t>K1</t>
  </si>
  <si>
    <t>K2, K3</t>
  </si>
  <si>
    <t>LED6, LED7, LED8, LED9, LED10, LED11, LED12, LED13</t>
  </si>
  <si>
    <t>K5</t>
  </si>
  <si>
    <t>BC817-40</t>
  </si>
  <si>
    <t>D9</t>
  </si>
  <si>
    <t>B320A-13-F</t>
  </si>
  <si>
    <t>93LC46B-I/SN EEPROM 1 Kbit (64x16)</t>
  </si>
  <si>
    <t>Manufacturer</t>
  </si>
  <si>
    <t>Footprint</t>
  </si>
  <si>
    <t>Designation</t>
  </si>
  <si>
    <t>Qnt</t>
  </si>
  <si>
    <t>RS</t>
  </si>
  <si>
    <t>Comments</t>
  </si>
  <si>
    <t>BOM for editors</t>
  </si>
  <si>
    <t>Multicomp</t>
  </si>
  <si>
    <t>Capacitor</t>
  </si>
  <si>
    <t>Kemet</t>
  </si>
  <si>
    <t>1206</t>
  </si>
  <si>
    <t>Inductor / Self</t>
  </si>
  <si>
    <t>Semiconductor</t>
  </si>
  <si>
    <t>NXP</t>
  </si>
  <si>
    <t>0805</t>
  </si>
  <si>
    <t>Other</t>
  </si>
  <si>
    <t>TE Connectivity</t>
  </si>
  <si>
    <t>4-103321-8</t>
  </si>
  <si>
    <t>Elektor</t>
  </si>
  <si>
    <t>1.5 kΩ</t>
  </si>
  <si>
    <t>1 kΩ</t>
  </si>
  <si>
    <t>2.2 kΩ</t>
  </si>
  <si>
    <t>10 kΩ</t>
  </si>
  <si>
    <t>15 kΩ</t>
  </si>
  <si>
    <t>22 Ω</t>
  </si>
  <si>
    <t>47 Ω</t>
  </si>
  <si>
    <t>120 Ω</t>
  </si>
  <si>
    <t>330 Ω</t>
  </si>
  <si>
    <t>510 Ω</t>
  </si>
  <si>
    <t>Resistor (SMT 0805)</t>
  </si>
  <si>
    <t>12 kΩ 1%</t>
  </si>
  <si>
    <t>MCPWR05FTEW1202</t>
  </si>
  <si>
    <t>22 pF, SMT 0805</t>
  </si>
  <si>
    <t>100 nF, SMT 0805</t>
  </si>
  <si>
    <t>1 µF, SMT 0805</t>
  </si>
  <si>
    <t>4.7 µF, SMT 0805</t>
  </si>
  <si>
    <t>Case-E</t>
  </si>
  <si>
    <t>3.3 µF 16V, tantalum, case E</t>
  </si>
  <si>
    <t xml:space="preserve">B45196E3335K209 </t>
  </si>
  <si>
    <t xml:space="preserve">T491A475K010AT </t>
  </si>
  <si>
    <t>Case-A</t>
  </si>
  <si>
    <t>4.7 µF 10V, tantalum, case A</t>
  </si>
  <si>
    <t xml:space="preserve">B45196E1686K409 </t>
  </si>
  <si>
    <t>Case-D</t>
  </si>
  <si>
    <t>68 µF 6.3V, tantalum, case D</t>
  </si>
  <si>
    <t xml:space="preserve">2512067007Y3 </t>
  </si>
  <si>
    <t>Fair-Rite</t>
  </si>
  <si>
    <t>Ferrite, 70 Ω @ 100 MHz, SMT 1206</t>
  </si>
  <si>
    <t>LED, green, 3 mm</t>
  </si>
  <si>
    <t>LED, red, 3 mm</t>
  </si>
  <si>
    <t>Texas Instruments</t>
  </si>
  <si>
    <t>SN75240PWR</t>
  </si>
  <si>
    <t>SN75240PWR USB transient suppressor</t>
  </si>
  <si>
    <t>IC5, IC11</t>
  </si>
  <si>
    <t>TSSOP8</t>
  </si>
  <si>
    <t xml:space="preserve">PESD5V2S2UT </t>
  </si>
  <si>
    <t>PESD5V2S2UT dual TVS diode</t>
  </si>
  <si>
    <t>SOT-23</t>
  </si>
  <si>
    <t>Diodes Inc</t>
  </si>
  <si>
    <t>SMA</t>
  </si>
  <si>
    <t>FT4232HL-R</t>
  </si>
  <si>
    <t>FTDI</t>
  </si>
  <si>
    <t>FT4232HL quad USB-UART</t>
  </si>
  <si>
    <t>B320A-13-F schottky diode</t>
  </si>
  <si>
    <t>LQFP64</t>
  </si>
  <si>
    <t>LM2937ES-3.3/NOPB</t>
  </si>
  <si>
    <t>TO-263</t>
  </si>
  <si>
    <t>Microchip</t>
  </si>
  <si>
    <t>93LC46B-I/SN</t>
  </si>
  <si>
    <t>SOIC8</t>
  </si>
  <si>
    <t>LM2937ES-3.3 LDO regulator, 3.3V</t>
  </si>
  <si>
    <t>MAX3243EIDW</t>
  </si>
  <si>
    <t>SOIC28</t>
  </si>
  <si>
    <t>MAX3243EIDW RS-232 line driver/receiver</t>
  </si>
  <si>
    <t>SN74HC595D</t>
  </si>
  <si>
    <t>74HC595D 8-bit shift register</t>
  </si>
  <si>
    <t>SOIC16</t>
  </si>
  <si>
    <t>MAX489CSD+</t>
  </si>
  <si>
    <t>Maxim</t>
  </si>
  <si>
    <t>SOIC14</t>
  </si>
  <si>
    <t>MAX489CSD+ RS-485 bus transceiver</t>
  </si>
  <si>
    <t>TUSB2046BVF</t>
  </si>
  <si>
    <t>LQFP32</t>
  </si>
  <si>
    <t>TUSB2046BVF 4-port USB hub</t>
  </si>
  <si>
    <t>TPS2044BD power switch</t>
  </si>
  <si>
    <t>LED-3MM</t>
  </si>
  <si>
    <t>Pin header, male, 1x3</t>
  </si>
  <si>
    <t>Pin header, male, 1x2</t>
  </si>
  <si>
    <t>X1</t>
  </si>
  <si>
    <t>X2</t>
  </si>
  <si>
    <t>USB type A receptacle, right angle</t>
  </si>
  <si>
    <t>FCI</t>
  </si>
  <si>
    <t>87520-0010BLF</t>
  </si>
  <si>
    <t>EPP-USB-A</t>
  </si>
  <si>
    <t>USB type B receptacle, right angle</t>
  </si>
  <si>
    <t>USB-B-S-RA</t>
  </si>
  <si>
    <t>EPP-USB-B</t>
  </si>
  <si>
    <t>Lumberg</t>
  </si>
  <si>
    <t>NEB 21 R</t>
  </si>
  <si>
    <t>EPP-DC-195</t>
  </si>
  <si>
    <t>DC barrel jack, 1.95 mm pin, 12 V, 3 A</t>
  </si>
  <si>
    <t>140033-1</t>
  </si>
  <si>
    <t>MC 1,5/ 5-G-3,81</t>
  </si>
  <si>
    <t>Phoenix Contact</t>
  </si>
  <si>
    <t>Header, male, right angle, 5-way, 3.81 mm pitch</t>
  </si>
  <si>
    <t>Sub-D, 9-way, male</t>
  </si>
  <si>
    <t>3-1634580-2</t>
  </si>
  <si>
    <t>EPP-SUBD-9-MALE</t>
  </si>
  <si>
    <t>HC49/US</t>
  </si>
  <si>
    <t>12.000MHZ 49USMX/30/50/40/18PF/ATF</t>
  </si>
  <si>
    <t>Euroquartz</t>
  </si>
  <si>
    <t>HC49SM-6-30-50-60-30-ATF</t>
  </si>
  <si>
    <t>Crystal, 12 MHz, smt</t>
  </si>
  <si>
    <t>Crystal, 6 MHz, smt</t>
  </si>
  <si>
    <t>75-265742</t>
  </si>
  <si>
    <t>Vero</t>
  </si>
  <si>
    <t>Case, ABS, 65x180x120mm</t>
  </si>
  <si>
    <t>68786-302LF</t>
  </si>
  <si>
    <t>n/a</t>
  </si>
  <si>
    <t>EPP-SIL-M-1X3-V</t>
  </si>
  <si>
    <t>EPP-SIL-M-1X2-V</t>
  </si>
  <si>
    <t>R8, R9, R64, R65, R66, R67</t>
  </si>
  <si>
    <t>C1, C2, C3, C4, C7, C8, C10, C11, C12, C14, C15, C18, C19, C20, C21, C22, C23, C24, C25, C26, C27, C28, C29, C30, C31, C33, C34, C61, C62</t>
  </si>
  <si>
    <t>R1, R63</t>
  </si>
  <si>
    <t>4.7 kΩ</t>
  </si>
  <si>
    <t>R61</t>
  </si>
  <si>
    <t>Jumper, 2 way, 2.54 mm, for JP1-8</t>
  </si>
  <si>
    <t>Pin header, breakable, 1 row, 40-way, vertical, for JP1-8</t>
  </si>
  <si>
    <t>SIL-5-381</t>
  </si>
  <si>
    <t>PCB 140033-1-v1.3</t>
  </si>
  <si>
    <t>10 Ω</t>
  </si>
  <si>
    <t>R19, R20</t>
  </si>
  <si>
    <t>IC12, IC13</t>
  </si>
  <si>
    <t>R29, R30, R31, R33, R34, R35, R41, R42, R43, R44, R45, R46, R47, R48, R49</t>
  </si>
  <si>
    <t>C13, C16, C17, C32, C37, C39, C40, C41, C42, C44</t>
  </si>
  <si>
    <t>R52</t>
  </si>
  <si>
    <t>R21, R22, R24, R25, R26, R28, R51</t>
  </si>
  <si>
    <t>R3, R4, R5, R7, R23, R27, R62</t>
  </si>
  <si>
    <t>JP1, JP2, JP5, JP6, JP7, JP8</t>
  </si>
  <si>
    <t>Red = Don't include!</t>
  </si>
  <si>
    <t>Yellow = use this header for JP1-JP8</t>
  </si>
  <si>
    <t>BOM::140033-1::4-Channel-Serial-to-USB-Converter::v1.1 for PCB 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</si>
</sst>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49" fontId="19" fillId="33" borderId="0" xfId="0" applyNumberFormat="1" applyFont="1" applyFill="1" applyAlignment="1">
      <alignment vertical="top"/>
    </xf>
    <xf numFmtId="0" fontId="19" fillId="33" borderId="0" xfId="0" applyFont="1" applyFill="1" applyAlignment="1">
      <alignment vertical="top" wrapText="1"/>
    </xf>
    <xf numFmtId="49" fontId="21" fillId="34" borderId="0" xfId="0" applyNumberFormat="1" applyFont="1" applyFill="1" applyAlignment="1">
      <alignment vertical="top"/>
    </xf>
    <xf numFmtId="0" fontId="21" fillId="34" borderId="0" xfId="0" applyFont="1" applyFill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49" fontId="19" fillId="33" borderId="0" xfId="0" applyNumberFormat="1" applyFont="1" applyFill="1" applyAlignment="1">
      <alignment vertical="top" wrapText="1"/>
    </xf>
    <xf numFmtId="49" fontId="21" fillId="34" borderId="0" xfId="0" applyNumberFormat="1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 quotePrefix="1">
      <alignment vertical="top"/>
    </xf>
    <xf numFmtId="49" fontId="0" fillId="0" borderId="0" xfId="0" applyNumberFormat="1" applyFont="1" applyFill="1" applyAlignment="1">
      <alignment vertical="top"/>
    </xf>
    <xf numFmtId="0" fontId="0" fillId="35" borderId="0" xfId="0" applyFill="1"/>
    <xf numFmtId="0" fontId="22" fillId="36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49" fontId="18" fillId="33" borderId="0" xfId="0" applyNumberFormat="1" applyFont="1" applyFill="1" applyAlignment="1">
      <alignment horizontal="left"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vertical="top" wrapText="1"/>
    </xf>
    <xf numFmtId="0" fontId="22" fillId="37" borderId="0" xfId="0" applyFont="1" applyFill="1" applyAlignment="1">
      <alignment vertical="top" wrapText="1"/>
    </xf>
    <xf numFmtId="0" fontId="0" fillId="37" borderId="0" xfId="0" applyFill="1"/>
    <xf numFmtId="0" fontId="0" fillId="35" borderId="0" xfId="0" applyFill="1" applyAlignment="1">
      <alignment vertical="top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 vertical="top"/>
    </xf>
    <xf numFmtId="0" fontId="22" fillId="35" borderId="0" xfId="0" applyFont="1" applyFill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 topLeftCell="A1">
      <selection activeCell="A2" sqref="A2"/>
    </sheetView>
  </sheetViews>
  <sheetFormatPr defaultColWidth="11.421875" defaultRowHeight="15"/>
  <cols>
    <col min="1" max="1" width="50.7109375" style="0" bestFit="1" customWidth="1"/>
    <col min="2" max="2" width="19.00390625" style="0" bestFit="1" customWidth="1"/>
    <col min="3" max="3" width="36.421875" style="0" bestFit="1" customWidth="1"/>
    <col min="4" max="4" width="17.140625" style="0" bestFit="1" customWidth="1"/>
    <col min="5" max="5" width="34.421875" style="15" bestFit="1" customWidth="1"/>
    <col min="9" max="9" width="18.57421875" style="0" customWidth="1"/>
    <col min="10" max="10" width="40.57421875" style="15" customWidth="1"/>
  </cols>
  <sheetData>
    <row r="1" spans="1:10" ht="20.25">
      <c r="A1" s="23" t="s">
        <v>177</v>
      </c>
      <c r="B1" s="23"/>
      <c r="C1" s="23"/>
      <c r="D1" s="23"/>
      <c r="E1" s="23"/>
      <c r="F1" s="23"/>
      <c r="G1" s="2"/>
      <c r="H1" s="2"/>
      <c r="I1" s="3"/>
      <c r="J1" s="5"/>
    </row>
    <row r="2" spans="1:10" ht="24.75" customHeight="1">
      <c r="A2" s="4" t="s">
        <v>25</v>
      </c>
      <c r="B2" s="4" t="s">
        <v>36</v>
      </c>
      <c r="C2" s="4" t="s">
        <v>4</v>
      </c>
      <c r="D2" s="4" t="s">
        <v>37</v>
      </c>
      <c r="E2" s="13" t="s">
        <v>38</v>
      </c>
      <c r="F2" s="2" t="s">
        <v>39</v>
      </c>
      <c r="G2" s="2" t="s">
        <v>3</v>
      </c>
      <c r="H2" s="2" t="s">
        <v>40</v>
      </c>
      <c r="I2" s="5" t="s">
        <v>41</v>
      </c>
      <c r="J2" s="5" t="s">
        <v>42</v>
      </c>
    </row>
    <row r="3" spans="1:10" ht="15">
      <c r="A3" s="6" t="s">
        <v>65</v>
      </c>
      <c r="B3" s="6"/>
      <c r="C3" s="6"/>
      <c r="D3" s="6"/>
      <c r="E3" s="14"/>
      <c r="F3" s="7">
        <f>SUM(F4:F17)</f>
        <v>64</v>
      </c>
      <c r="G3" s="7"/>
      <c r="H3" s="7"/>
      <c r="I3" s="7"/>
      <c r="J3" s="21" t="str">
        <f>CONCATENATE(CONCATENATE($E3,IF(ISBLANK($E3),""," = "),$A3),IF(ISBLANK($I3),"",", "),$I3)</f>
        <v>Resistor (SMT 0805)</v>
      </c>
    </row>
    <row r="4" spans="1:10" ht="15">
      <c r="A4" s="9" t="s">
        <v>166</v>
      </c>
      <c r="B4" s="9"/>
      <c r="C4" s="9"/>
      <c r="D4" s="18" t="s">
        <v>50</v>
      </c>
      <c r="E4" s="16" t="s">
        <v>167</v>
      </c>
      <c r="F4" s="9">
        <v>2</v>
      </c>
      <c r="G4" s="9">
        <v>9332421</v>
      </c>
      <c r="H4" s="11"/>
      <c r="I4" s="11"/>
      <c r="J4" s="22" t="str">
        <f>CONCATENATE(CONCATENATE($E4,IF(ISBLANK($E4),""," = "),$A4),IF(ISBLANK($I4),"",", "),$I4)</f>
        <v>R19, R20 = 10 Ω</v>
      </c>
    </row>
    <row r="5" spans="1:10" ht="15">
      <c r="A5" s="9" t="s">
        <v>60</v>
      </c>
      <c r="B5" s="9"/>
      <c r="C5" s="9"/>
      <c r="D5" s="18" t="s">
        <v>50</v>
      </c>
      <c r="E5" s="16" t="s">
        <v>172</v>
      </c>
      <c r="F5" s="9">
        <v>7</v>
      </c>
      <c r="G5" s="9">
        <v>1840604</v>
      </c>
      <c r="H5" s="11"/>
      <c r="I5" s="11"/>
      <c r="J5" s="22"/>
    </row>
    <row r="6" spans="1:10" ht="15">
      <c r="A6" s="9" t="s">
        <v>61</v>
      </c>
      <c r="B6" s="9"/>
      <c r="C6" s="9"/>
      <c r="D6" s="18" t="s">
        <v>50</v>
      </c>
      <c r="E6" s="16" t="s">
        <v>10</v>
      </c>
      <c r="F6" s="9">
        <v>8</v>
      </c>
      <c r="G6" s="9">
        <v>9333290</v>
      </c>
      <c r="H6" s="11"/>
      <c r="I6" s="11"/>
      <c r="J6" s="22" t="str">
        <f aca="true" t="shared" si="0" ref="J6:J16">CONCATENATE(CONCATENATE($E6,IF(ISBLANK($E6),""," = "),$A6),IF(ISBLANK($I6),"",", "),$I6)</f>
        <v>R10, R11, R12, R13, R14, R15, R16, R17 = 47 Ω</v>
      </c>
    </row>
    <row r="7" spans="1:10" ht="15">
      <c r="A7" s="9" t="s">
        <v>62</v>
      </c>
      <c r="B7" s="9"/>
      <c r="C7" s="9"/>
      <c r="D7" s="18" t="s">
        <v>50</v>
      </c>
      <c r="E7" s="16" t="s">
        <v>157</v>
      </c>
      <c r="F7" s="9">
        <v>6</v>
      </c>
      <c r="G7" s="9">
        <v>9332480</v>
      </c>
      <c r="H7" s="11"/>
      <c r="I7" s="11"/>
      <c r="J7" s="22" t="str">
        <f t="shared" si="0"/>
        <v>R8, R9, R64, R65, R66, R67 = 120 Ω</v>
      </c>
    </row>
    <row r="8" spans="1:10" ht="30">
      <c r="A8" s="9" t="s">
        <v>63</v>
      </c>
      <c r="B8" s="9"/>
      <c r="C8" s="9"/>
      <c r="D8" s="18" t="s">
        <v>50</v>
      </c>
      <c r="E8" s="16" t="s">
        <v>14</v>
      </c>
      <c r="F8" s="9">
        <v>8</v>
      </c>
      <c r="G8" s="9">
        <v>9333037</v>
      </c>
      <c r="H8" s="11"/>
      <c r="I8" s="11"/>
      <c r="J8" s="22" t="str">
        <f t="shared" si="0"/>
        <v>R53, R54, R55, R56, R57, R58, R59, R60 = 330 Ω</v>
      </c>
    </row>
    <row r="9" spans="1:10" ht="15">
      <c r="A9" s="9" t="s">
        <v>64</v>
      </c>
      <c r="B9" s="9"/>
      <c r="C9" s="9"/>
      <c r="D9" s="18" t="s">
        <v>50</v>
      </c>
      <c r="E9" s="16" t="s">
        <v>15</v>
      </c>
      <c r="F9" s="9">
        <v>5</v>
      </c>
      <c r="G9" s="9">
        <v>1670224</v>
      </c>
      <c r="H9" s="11"/>
      <c r="I9" s="11"/>
      <c r="J9" s="22" t="str">
        <f t="shared" si="0"/>
        <v>R18, R37, R38, R39, R40 = 510 Ω</v>
      </c>
    </row>
    <row r="10" spans="1:10" ht="15">
      <c r="A10" s="9" t="s">
        <v>56</v>
      </c>
      <c r="B10" s="9"/>
      <c r="C10" s="9"/>
      <c r="D10" s="18" t="s">
        <v>50</v>
      </c>
      <c r="E10" s="16" t="s">
        <v>159</v>
      </c>
      <c r="F10" s="9">
        <v>2</v>
      </c>
      <c r="G10" s="9">
        <v>9332383</v>
      </c>
      <c r="H10" s="11"/>
      <c r="I10" s="11"/>
      <c r="J10" s="22" t="str">
        <f t="shared" si="0"/>
        <v>R1, R63 = 1 kΩ</v>
      </c>
    </row>
    <row r="11" spans="1:10" ht="15">
      <c r="A11" s="9" t="s">
        <v>55</v>
      </c>
      <c r="B11" s="9"/>
      <c r="C11" s="9"/>
      <c r="D11" s="18" t="s">
        <v>50</v>
      </c>
      <c r="E11" s="16" t="s">
        <v>171</v>
      </c>
      <c r="F11" s="9">
        <v>1</v>
      </c>
      <c r="G11" s="9">
        <v>9332600</v>
      </c>
      <c r="H11" s="11"/>
      <c r="I11" s="11"/>
      <c r="J11" s="22" t="str">
        <f t="shared" si="0"/>
        <v>R52 = 1.5 kΩ</v>
      </c>
    </row>
    <row r="12" spans="1:10" ht="15">
      <c r="A12" s="9" t="s">
        <v>57</v>
      </c>
      <c r="B12" s="9"/>
      <c r="C12" s="9"/>
      <c r="D12" s="18" t="s">
        <v>50</v>
      </c>
      <c r="E12" s="16" t="s">
        <v>6</v>
      </c>
      <c r="F12" s="9">
        <v>1</v>
      </c>
      <c r="G12" s="9">
        <v>9332812</v>
      </c>
      <c r="H12" s="11"/>
      <c r="I12" s="11"/>
      <c r="J12" s="22" t="str">
        <f t="shared" si="0"/>
        <v>R6 = 2.2 kΩ</v>
      </c>
    </row>
    <row r="13" spans="1:10" ht="15">
      <c r="A13" s="9" t="s">
        <v>160</v>
      </c>
      <c r="B13" s="9"/>
      <c r="C13" s="9"/>
      <c r="D13" s="18" t="s">
        <v>50</v>
      </c>
      <c r="E13" s="16" t="s">
        <v>161</v>
      </c>
      <c r="F13" s="9">
        <v>1</v>
      </c>
      <c r="G13" s="9">
        <v>9333266</v>
      </c>
      <c r="H13" s="11"/>
      <c r="I13" s="11"/>
      <c r="J13" s="22" t="str">
        <f t="shared" si="0"/>
        <v>R61 = 4.7 kΩ</v>
      </c>
    </row>
    <row r="14" spans="1:10" ht="15">
      <c r="A14" s="9" t="s">
        <v>58</v>
      </c>
      <c r="B14" s="9"/>
      <c r="C14" s="9"/>
      <c r="D14" s="18" t="s">
        <v>50</v>
      </c>
      <c r="E14" s="16" t="s">
        <v>173</v>
      </c>
      <c r="F14" s="9">
        <v>7</v>
      </c>
      <c r="G14" s="9">
        <v>9332391</v>
      </c>
      <c r="H14" s="11"/>
      <c r="I14" s="11"/>
      <c r="J14" s="22" t="str">
        <f t="shared" si="0"/>
        <v>R3, R4, R5, R7, R23, R27, R62 = 10 kΩ</v>
      </c>
    </row>
    <row r="15" spans="1:10" ht="15">
      <c r="A15" s="9" t="s">
        <v>66</v>
      </c>
      <c r="B15" s="9" t="s">
        <v>43</v>
      </c>
      <c r="C15" s="9" t="s">
        <v>67</v>
      </c>
      <c r="D15" s="18" t="s">
        <v>50</v>
      </c>
      <c r="E15" s="16" t="s">
        <v>21</v>
      </c>
      <c r="F15" s="9">
        <v>1</v>
      </c>
      <c r="G15" s="9">
        <v>1887310</v>
      </c>
      <c r="H15" s="11"/>
      <c r="I15" s="11"/>
      <c r="J15" s="22" t="str">
        <f t="shared" si="0"/>
        <v>R2 = 12 kΩ 1%</v>
      </c>
    </row>
    <row r="16" spans="1:10" ht="30">
      <c r="A16" s="9" t="s">
        <v>59</v>
      </c>
      <c r="B16" s="9"/>
      <c r="C16" s="9"/>
      <c r="D16" s="18" t="s">
        <v>50</v>
      </c>
      <c r="E16" s="16" t="s">
        <v>169</v>
      </c>
      <c r="F16" s="9">
        <v>15</v>
      </c>
      <c r="G16" s="9">
        <v>1099808</v>
      </c>
      <c r="H16" s="11"/>
      <c r="I16" s="11"/>
      <c r="J16" s="22" t="str">
        <f t="shared" si="0"/>
        <v>R29, R30, R31, R33, R34, R35, R41, R42, R43, R44, R45, R46, R47, R48, R49 = 15 kΩ</v>
      </c>
    </row>
    <row r="17" spans="1:10" ht="15">
      <c r="A17" s="8"/>
      <c r="B17" s="8"/>
      <c r="C17" s="8"/>
      <c r="D17" s="8"/>
      <c r="E17" s="10"/>
      <c r="F17" s="11"/>
      <c r="G17" s="11"/>
      <c r="H17" s="11"/>
      <c r="I17" s="11"/>
      <c r="J17" s="22" t="str">
        <f>CONCATENATE(CONCATENATE($E17,IF(ISBLANK($E17),""," = "),$A17),IF(ISBLANK($I17),"",", "),$I17)</f>
        <v/>
      </c>
    </row>
    <row r="18" spans="1:10" ht="15">
      <c r="A18" s="6" t="s">
        <v>44</v>
      </c>
      <c r="B18" s="6"/>
      <c r="C18" s="6"/>
      <c r="D18" s="6"/>
      <c r="E18" s="14"/>
      <c r="F18" s="7">
        <f>SUM(F19:F25)</f>
        <v>59</v>
      </c>
      <c r="G18" s="7"/>
      <c r="H18" s="7"/>
      <c r="I18" s="7"/>
      <c r="J18" s="21" t="str">
        <f>CONCATENATE(CONCATENATE($E18,IF(ISBLANK($E18),""," = "),$A18),IF(ISBLANK($I18),"",", "),$I18)</f>
        <v>Capacitor</v>
      </c>
    </row>
    <row r="19" spans="1:10" ht="30">
      <c r="A19" s="9" t="s">
        <v>68</v>
      </c>
      <c r="B19" s="9"/>
      <c r="C19" s="9"/>
      <c r="D19" s="18" t="s">
        <v>50</v>
      </c>
      <c r="E19" s="16" t="s">
        <v>170</v>
      </c>
      <c r="F19" s="9">
        <v>10</v>
      </c>
      <c r="G19" s="9">
        <v>9406247</v>
      </c>
      <c r="H19" s="11"/>
      <c r="I19" s="11"/>
      <c r="J19" s="22" t="str">
        <f>CONCATENATE(CONCATENATE($E19,IF(ISBLANK($E19),""," = "),$A19),IF(ISBLANK($I19),"",", "),$I19)</f>
        <v>C13, C16, C17, C32, C37, C39, C40, C41, C42, C44 = 22 pF, SMT 0805</v>
      </c>
    </row>
    <row r="20" spans="1:10" ht="60">
      <c r="A20" s="9" t="s">
        <v>69</v>
      </c>
      <c r="B20" s="9"/>
      <c r="C20" s="9"/>
      <c r="D20" s="18" t="s">
        <v>50</v>
      </c>
      <c r="E20" s="16" t="s">
        <v>158</v>
      </c>
      <c r="F20" s="9">
        <v>30</v>
      </c>
      <c r="G20" s="9">
        <v>1414664</v>
      </c>
      <c r="H20" s="11"/>
      <c r="I20" s="11"/>
      <c r="J20" s="22" t="str">
        <f aca="true" t="shared" si="1" ref="J20:J24">CONCATENATE(CONCATENATE($E20,IF(ISBLANK($E20),""," = "),$A20),IF(ISBLANK($I20),"",", "),$I20)</f>
        <v>C1, C2, C3, C4, C7, C8, C10, C11, C12, C14, C15, C18, C19, C20, C21, C22, C23, C24, C25, C26, C27, C28, C29, C30, C31, C33, C34, C61, C62 = 100 nF, SMT 0805</v>
      </c>
    </row>
    <row r="21" spans="1:10" ht="30">
      <c r="A21" s="9" t="s">
        <v>70</v>
      </c>
      <c r="B21" s="9"/>
      <c r="C21" s="9"/>
      <c r="D21" s="18" t="s">
        <v>50</v>
      </c>
      <c r="E21" s="16" t="s">
        <v>5</v>
      </c>
      <c r="F21" s="9">
        <v>10</v>
      </c>
      <c r="G21" s="9">
        <v>1833845</v>
      </c>
      <c r="H21" s="11"/>
      <c r="I21" s="11"/>
      <c r="J21" s="22" t="str">
        <f t="shared" si="1"/>
        <v>C45, C46, C47, C48, C49, C50, C51, C54, C57, C60 = 1 µF, SMT 0805</v>
      </c>
    </row>
    <row r="22" spans="1:10" ht="15">
      <c r="A22" s="9" t="s">
        <v>73</v>
      </c>
      <c r="B22" s="9" t="s">
        <v>45</v>
      </c>
      <c r="C22" s="9" t="s">
        <v>74</v>
      </c>
      <c r="D22" s="9" t="s">
        <v>72</v>
      </c>
      <c r="E22" s="16" t="s">
        <v>7</v>
      </c>
      <c r="F22" s="9">
        <v>1</v>
      </c>
      <c r="G22" s="9">
        <v>9753877</v>
      </c>
      <c r="H22" s="11"/>
      <c r="I22" s="11"/>
      <c r="J22" s="22" t="str">
        <f t="shared" si="1"/>
        <v>C9 = 3.3 µF 16V, tantalum, case E</v>
      </c>
    </row>
    <row r="23" spans="1:10" ht="15">
      <c r="A23" s="9" t="s">
        <v>71</v>
      </c>
      <c r="B23" s="9"/>
      <c r="C23" s="9"/>
      <c r="D23" s="18" t="s">
        <v>50</v>
      </c>
      <c r="E23" s="16" t="s">
        <v>8</v>
      </c>
      <c r="F23" s="9">
        <v>3</v>
      </c>
      <c r="G23" s="9">
        <v>1833810</v>
      </c>
      <c r="H23" s="11"/>
      <c r="I23" s="11"/>
      <c r="J23" s="22" t="str">
        <f t="shared" si="1"/>
        <v>C53, C56, C59 = 4.7 µF, SMT 0805</v>
      </c>
    </row>
    <row r="24" spans="1:10" ht="15">
      <c r="A24" s="9" t="s">
        <v>77</v>
      </c>
      <c r="B24" s="9" t="s">
        <v>45</v>
      </c>
      <c r="C24" s="9" t="s">
        <v>75</v>
      </c>
      <c r="D24" s="9" t="s">
        <v>76</v>
      </c>
      <c r="E24" s="16" t="s">
        <v>9</v>
      </c>
      <c r="F24" s="9">
        <v>2</v>
      </c>
      <c r="G24" s="9">
        <v>1457427</v>
      </c>
      <c r="H24" s="11"/>
      <c r="I24" s="11"/>
      <c r="J24" s="22" t="str">
        <f t="shared" si="1"/>
        <v>C5, C6 = 4.7 µF 10V, tantalum, case A</v>
      </c>
    </row>
    <row r="25" spans="1:10" ht="15">
      <c r="A25" s="9" t="s">
        <v>80</v>
      </c>
      <c r="B25" s="9" t="s">
        <v>45</v>
      </c>
      <c r="C25" s="9" t="s">
        <v>78</v>
      </c>
      <c r="D25" s="9" t="s">
        <v>79</v>
      </c>
      <c r="E25" s="16" t="s">
        <v>11</v>
      </c>
      <c r="F25" s="9">
        <v>3</v>
      </c>
      <c r="G25" s="9">
        <v>9753788</v>
      </c>
      <c r="H25" s="11"/>
      <c r="I25" s="11"/>
      <c r="J25" s="22" t="str">
        <f>CONCATENATE(CONCATENATE($E25,IF(ISBLANK($E25),""," = "),$A25),IF(ISBLANK($I25),"",", "),$I25)</f>
        <v>C52, C55, C58 = 68 µF 6.3V, tantalum, case D</v>
      </c>
    </row>
    <row r="26" spans="1:10" ht="15">
      <c r="A26" s="8"/>
      <c r="B26" s="8"/>
      <c r="C26" s="8"/>
      <c r="D26" s="8"/>
      <c r="E26" s="10"/>
      <c r="F26" s="11"/>
      <c r="G26" s="11"/>
      <c r="H26" s="11"/>
      <c r="I26" s="11"/>
      <c r="J26" s="22"/>
    </row>
    <row r="27" spans="1:10" ht="15">
      <c r="A27" s="6" t="s">
        <v>47</v>
      </c>
      <c r="B27" s="6"/>
      <c r="C27" s="6"/>
      <c r="D27" s="6"/>
      <c r="E27" s="14"/>
      <c r="F27" s="7">
        <f>SUM(F28:F29)</f>
        <v>2</v>
      </c>
      <c r="G27" s="7"/>
      <c r="H27" s="7"/>
      <c r="I27" s="7"/>
      <c r="J27" s="21" t="str">
        <f>CONCATENATE(CONCATENATE($E27,IF(ISBLANK($E27),""," = "),$A27),IF(ISBLANK($I27),"",", "),$I27)</f>
        <v>Inductor / Self</v>
      </c>
    </row>
    <row r="28" spans="1:10" ht="15">
      <c r="A28" s="9" t="s">
        <v>83</v>
      </c>
      <c r="B28" s="9" t="s">
        <v>82</v>
      </c>
      <c r="C28" s="9" t="s">
        <v>81</v>
      </c>
      <c r="D28" s="18" t="s">
        <v>46</v>
      </c>
      <c r="E28" s="16" t="s">
        <v>1</v>
      </c>
      <c r="F28" s="9">
        <v>2</v>
      </c>
      <c r="G28" s="9">
        <v>1653393</v>
      </c>
      <c r="H28" s="11"/>
      <c r="I28" s="11"/>
      <c r="J28" s="22" t="str">
        <f>CONCATENATE(CONCATENATE($E28,IF(ISBLANK($E28),""," = "),$A28),IF(ISBLANK($I28),"",", "),$I28)</f>
        <v>L1, L2 = Ferrite, 70 Ω @ 100 MHz, SMT 1206</v>
      </c>
    </row>
    <row r="29" spans="1:10" ht="15">
      <c r="A29" s="8"/>
      <c r="B29" s="8"/>
      <c r="C29" s="8"/>
      <c r="D29" s="8"/>
      <c r="E29" s="10"/>
      <c r="F29" s="11"/>
      <c r="G29" s="11"/>
      <c r="H29" s="11"/>
      <c r="I29" s="11"/>
      <c r="J29" s="22" t="str">
        <f>CONCATENATE(CONCATENATE($E29,IF(ISBLANK($E29),""," = "),$A29),IF(ISBLANK($I29),"",", "),$I29)</f>
        <v/>
      </c>
    </row>
    <row r="30" spans="1:10" ht="15">
      <c r="A30" s="6" t="s">
        <v>48</v>
      </c>
      <c r="B30" s="6"/>
      <c r="C30" s="6"/>
      <c r="D30" s="6"/>
      <c r="E30" s="14"/>
      <c r="F30" s="7">
        <f>SUM(F31:F45)</f>
        <v>34</v>
      </c>
      <c r="G30" s="7"/>
      <c r="H30" s="7"/>
      <c r="I30" s="7"/>
      <c r="J30" s="21" t="str">
        <f>CONCATENATE(CONCATENATE($E30,IF(ISBLANK($E30),""," = "),$A30),IF(ISBLANK($I30),"",", "),$I30)</f>
        <v>Semiconductor</v>
      </c>
    </row>
    <row r="31" spans="1:10" ht="15" customHeight="1">
      <c r="A31" s="9" t="s">
        <v>92</v>
      </c>
      <c r="B31" s="9" t="s">
        <v>49</v>
      </c>
      <c r="C31" s="9" t="s">
        <v>91</v>
      </c>
      <c r="D31" s="9" t="s">
        <v>93</v>
      </c>
      <c r="E31" s="16" t="s">
        <v>19</v>
      </c>
      <c r="F31" s="9">
        <v>8</v>
      </c>
      <c r="G31" s="9">
        <v>8737762</v>
      </c>
      <c r="H31" s="11"/>
      <c r="I31" s="11"/>
      <c r="J31" s="22" t="str">
        <f>CONCATENATE(CONCATENATE($E31,IF(ISBLANK($E31),""," = "),$A31),IF(ISBLANK($I31),"",", "),$I31)</f>
        <v>D1, D2, D3, D4, D5, D6, D7, D8 = PESD5V2S2UT dual TVS diode</v>
      </c>
    </row>
    <row r="32" spans="1:10" ht="15">
      <c r="A32" s="9" t="s">
        <v>99</v>
      </c>
      <c r="B32" s="9" t="s">
        <v>94</v>
      </c>
      <c r="C32" s="9" t="s">
        <v>34</v>
      </c>
      <c r="D32" s="9" t="s">
        <v>95</v>
      </c>
      <c r="E32" s="16" t="s">
        <v>33</v>
      </c>
      <c r="F32" s="9">
        <v>1</v>
      </c>
      <c r="G32" s="9">
        <v>1858605</v>
      </c>
      <c r="H32" s="11"/>
      <c r="I32" s="11"/>
      <c r="J32" s="22" t="str">
        <f aca="true" t="shared" si="2" ref="J32:J44">CONCATENATE(CONCATENATE($E32,IF(ISBLANK($E32),""," = "),$A32),IF(ISBLANK($I32),"",", "),$I32)</f>
        <v>D9 = B320A-13-F schottky diode</v>
      </c>
    </row>
    <row r="33" spans="1:10" ht="15">
      <c r="A33" s="9" t="s">
        <v>98</v>
      </c>
      <c r="B33" s="9" t="s">
        <v>97</v>
      </c>
      <c r="C33" s="9" t="s">
        <v>96</v>
      </c>
      <c r="D33" s="9" t="s">
        <v>100</v>
      </c>
      <c r="E33" s="16" t="s">
        <v>16</v>
      </c>
      <c r="F33" s="9">
        <v>1</v>
      </c>
      <c r="G33" s="9">
        <v>1697463</v>
      </c>
      <c r="H33" s="11"/>
      <c r="I33" s="11"/>
      <c r="J33" s="22" t="str">
        <f t="shared" si="2"/>
        <v>IC1 = FT4232HL quad USB-UART</v>
      </c>
    </row>
    <row r="34" spans="1:10" ht="15">
      <c r="A34" s="9" t="s">
        <v>106</v>
      </c>
      <c r="B34" s="9" t="s">
        <v>86</v>
      </c>
      <c r="C34" s="9" t="s">
        <v>101</v>
      </c>
      <c r="D34" s="9" t="s">
        <v>102</v>
      </c>
      <c r="E34" s="16" t="s">
        <v>17</v>
      </c>
      <c r="F34" s="9">
        <v>1</v>
      </c>
      <c r="G34" s="9">
        <v>1469066</v>
      </c>
      <c r="H34" s="11"/>
      <c r="I34" s="11"/>
      <c r="J34" s="22" t="str">
        <f t="shared" si="2"/>
        <v>IC2 = LM2937ES-3.3 LDO regulator, 3.3V</v>
      </c>
    </row>
    <row r="35" spans="1:10" ht="15">
      <c r="A35" s="9" t="s">
        <v>35</v>
      </c>
      <c r="B35" s="9" t="s">
        <v>103</v>
      </c>
      <c r="C35" s="9" t="s">
        <v>104</v>
      </c>
      <c r="D35" s="9" t="s">
        <v>105</v>
      </c>
      <c r="E35" s="16" t="s">
        <v>13</v>
      </c>
      <c r="F35" s="9">
        <v>1</v>
      </c>
      <c r="G35" s="9">
        <v>9758232</v>
      </c>
      <c r="H35" s="11"/>
      <c r="I35" s="11"/>
      <c r="J35" s="22" t="str">
        <f t="shared" si="2"/>
        <v>IC3 = 93LC46B-I/SN EEPROM 1 Kbit (64x16)</v>
      </c>
    </row>
    <row r="36" spans="1:10" ht="15" customHeight="1">
      <c r="A36" s="9" t="s">
        <v>88</v>
      </c>
      <c r="B36" s="9" t="s">
        <v>86</v>
      </c>
      <c r="C36" s="9" t="s">
        <v>87</v>
      </c>
      <c r="D36" s="9" t="s">
        <v>90</v>
      </c>
      <c r="E36" s="16" t="s">
        <v>168</v>
      </c>
      <c r="F36" s="9">
        <v>2</v>
      </c>
      <c r="G36" s="9">
        <v>1100941</v>
      </c>
      <c r="H36" s="11"/>
      <c r="I36" s="11"/>
      <c r="J36" s="22" t="str">
        <f t="shared" si="2"/>
        <v>IC12, IC13 = SN75240PWR USB transient suppressor</v>
      </c>
    </row>
    <row r="37" spans="1:10" ht="15" customHeight="1">
      <c r="A37" s="9" t="s">
        <v>109</v>
      </c>
      <c r="B37" s="9" t="s">
        <v>86</v>
      </c>
      <c r="C37" s="9" t="s">
        <v>107</v>
      </c>
      <c r="D37" s="9" t="s">
        <v>108</v>
      </c>
      <c r="E37" s="16" t="s">
        <v>89</v>
      </c>
      <c r="F37" s="9">
        <v>2</v>
      </c>
      <c r="G37" s="9">
        <v>1053595</v>
      </c>
      <c r="H37" s="11"/>
      <c r="I37" s="11"/>
      <c r="J37" s="22" t="str">
        <f t="shared" si="2"/>
        <v>IC5, IC11 = MAX3243EIDW RS-232 line driver/receiver</v>
      </c>
    </row>
    <row r="38" spans="1:10" ht="15">
      <c r="A38" s="9" t="s">
        <v>111</v>
      </c>
      <c r="B38" s="9" t="s">
        <v>86</v>
      </c>
      <c r="C38" s="9" t="s">
        <v>110</v>
      </c>
      <c r="D38" s="9" t="s">
        <v>112</v>
      </c>
      <c r="E38" s="16" t="s">
        <v>12</v>
      </c>
      <c r="F38" s="9">
        <v>1</v>
      </c>
      <c r="G38" s="9">
        <v>9591656</v>
      </c>
      <c r="H38" s="11"/>
      <c r="I38" s="11"/>
      <c r="J38" s="22" t="str">
        <f t="shared" si="2"/>
        <v>IC6 = 74HC595D 8-bit shift register</v>
      </c>
    </row>
    <row r="39" spans="1:10" ht="15" customHeight="1">
      <c r="A39" s="9" t="s">
        <v>116</v>
      </c>
      <c r="B39" s="9" t="s">
        <v>114</v>
      </c>
      <c r="C39" s="9" t="s">
        <v>113</v>
      </c>
      <c r="D39" s="9" t="s">
        <v>115</v>
      </c>
      <c r="E39" s="16" t="s">
        <v>18</v>
      </c>
      <c r="F39" s="9">
        <v>2</v>
      </c>
      <c r="G39" s="9">
        <v>9724559</v>
      </c>
      <c r="H39" s="11"/>
      <c r="I39" s="11"/>
      <c r="J39" s="22" t="str">
        <f t="shared" si="2"/>
        <v>IC7, IC8 = MAX489CSD+ RS-485 bus transceiver</v>
      </c>
    </row>
    <row r="40" spans="1:10" ht="15">
      <c r="A40" s="9" t="s">
        <v>119</v>
      </c>
      <c r="B40" s="9" t="s">
        <v>86</v>
      </c>
      <c r="C40" s="9" t="s">
        <v>117</v>
      </c>
      <c r="D40" s="9" t="s">
        <v>118</v>
      </c>
      <c r="E40" s="16" t="s">
        <v>20</v>
      </c>
      <c r="F40" s="9">
        <v>1</v>
      </c>
      <c r="G40" s="9">
        <v>1470507</v>
      </c>
      <c r="H40" s="11"/>
      <c r="I40" s="11"/>
      <c r="J40" s="22" t="str">
        <f t="shared" si="2"/>
        <v>IC9 = TUSB2046BVF 4-port USB hub</v>
      </c>
    </row>
    <row r="41" spans="1:10" ht="15">
      <c r="A41" s="9" t="s">
        <v>120</v>
      </c>
      <c r="B41" s="9" t="s">
        <v>86</v>
      </c>
      <c r="C41" s="9" t="s">
        <v>2</v>
      </c>
      <c r="D41" s="9" t="s">
        <v>112</v>
      </c>
      <c r="E41" s="16" t="s">
        <v>22</v>
      </c>
      <c r="F41" s="9">
        <v>1</v>
      </c>
      <c r="G41" s="9">
        <v>8456780</v>
      </c>
      <c r="H41" s="11"/>
      <c r="I41" s="11"/>
      <c r="J41" s="22" t="str">
        <f t="shared" si="2"/>
        <v>IC10 = TPS2044BD power switch</v>
      </c>
    </row>
    <row r="42" spans="1:10" ht="30">
      <c r="A42" s="9" t="s">
        <v>84</v>
      </c>
      <c r="B42" s="9"/>
      <c r="C42" s="9"/>
      <c r="D42" s="9" t="s">
        <v>121</v>
      </c>
      <c r="E42" s="16" t="s">
        <v>30</v>
      </c>
      <c r="F42" s="9">
        <v>8</v>
      </c>
      <c r="G42" s="11">
        <v>1581123</v>
      </c>
      <c r="H42" s="11"/>
      <c r="I42" s="11"/>
      <c r="J42" s="22" t="str">
        <f t="shared" si="2"/>
        <v>LED6, LED7, LED8, LED9, LED10, LED11, LED12, LED13 = LED, green, 3 mm</v>
      </c>
    </row>
    <row r="43" spans="1:10" ht="15" customHeight="1">
      <c r="A43" s="9" t="s">
        <v>85</v>
      </c>
      <c r="B43" s="9"/>
      <c r="C43" s="9"/>
      <c r="D43" s="9" t="s">
        <v>121</v>
      </c>
      <c r="E43" s="16" t="s">
        <v>23</v>
      </c>
      <c r="F43" s="9">
        <v>4</v>
      </c>
      <c r="G43" s="11">
        <v>1581122</v>
      </c>
      <c r="H43" s="11"/>
      <c r="I43" s="11"/>
      <c r="J43" s="22" t="str">
        <f t="shared" si="2"/>
        <v>LED1, LED2, LED3, LED4, LED5 = LED, red, 3 mm</v>
      </c>
    </row>
    <row r="44" spans="1:10" ht="15">
      <c r="A44" s="9" t="s">
        <v>32</v>
      </c>
      <c r="B44" s="9"/>
      <c r="C44" s="9"/>
      <c r="D44" s="9" t="s">
        <v>93</v>
      </c>
      <c r="E44" s="16" t="s">
        <v>24</v>
      </c>
      <c r="F44" s="9">
        <v>1</v>
      </c>
      <c r="G44" s="9">
        <v>1081225</v>
      </c>
      <c r="H44" s="11"/>
      <c r="I44" s="11"/>
      <c r="J44" s="22" t="str">
        <f t="shared" si="2"/>
        <v>T1 = BC817-40</v>
      </c>
    </row>
    <row r="45" spans="1:10" ht="15">
      <c r="A45" s="8"/>
      <c r="B45" s="8"/>
      <c r="C45" s="8"/>
      <c r="D45" s="8"/>
      <c r="E45" s="16"/>
      <c r="F45" s="11"/>
      <c r="G45" s="11"/>
      <c r="H45" s="11"/>
      <c r="I45" s="11"/>
      <c r="J45" s="22" t="str">
        <f>CONCATENATE(CONCATENATE($E45,IF(ISBLANK($E45),""," = "),$A45),IF(ISBLANK($I45),"",", "),$I45)</f>
        <v/>
      </c>
    </row>
    <row r="46" spans="1:10" ht="15">
      <c r="A46" s="6" t="s">
        <v>51</v>
      </c>
      <c r="B46" s="6"/>
      <c r="C46" s="6"/>
      <c r="D46" s="6"/>
      <c r="E46" s="14"/>
      <c r="F46" s="7"/>
      <c r="G46" s="7"/>
      <c r="H46" s="7"/>
      <c r="I46" s="7"/>
      <c r="J46" s="21" t="str">
        <f>CONCATENATE(CONCATENATE($E46,IF(ISBLANK($E46),""," = "),$A46),IF(ISBLANK($I46),"",", "),$I46)</f>
        <v>Other</v>
      </c>
    </row>
    <row r="47" spans="1:10" ht="15">
      <c r="A47" s="9" t="s">
        <v>122</v>
      </c>
      <c r="B47" s="9"/>
      <c r="C47" s="9"/>
      <c r="D47" s="9" t="s">
        <v>155</v>
      </c>
      <c r="E47" s="16" t="s">
        <v>0</v>
      </c>
      <c r="F47" s="9">
        <v>2</v>
      </c>
      <c r="G47" s="9" t="s">
        <v>154</v>
      </c>
      <c r="H47" s="11"/>
      <c r="I47" s="11"/>
      <c r="J47" s="22" t="str">
        <f>CONCATENATE(CONCATENATE($E47,IF(ISBLANK($E47),""," = "),$A47),IF(ISBLANK($I47),"",", "),$I47)</f>
        <v>JP3, JP4 = Pin header, male, 1x3</v>
      </c>
    </row>
    <row r="48" spans="1:10" ht="15" customHeight="1">
      <c r="A48" s="9" t="s">
        <v>123</v>
      </c>
      <c r="B48" s="9"/>
      <c r="C48" s="9"/>
      <c r="D48" s="9" t="s">
        <v>156</v>
      </c>
      <c r="E48" s="16" t="s">
        <v>174</v>
      </c>
      <c r="F48" s="9">
        <v>6</v>
      </c>
      <c r="G48" s="9" t="s">
        <v>154</v>
      </c>
      <c r="H48" s="11"/>
      <c r="I48" s="11"/>
      <c r="J48" s="22" t="str">
        <f aca="true" t="shared" si="3" ref="J48:J59">CONCATENATE(CONCATENATE($E48,IF(ISBLANK($E48),""," = "),$A48),IF(ISBLANK($I48),"",", "),$I48)</f>
        <v>JP1, JP2, JP5, JP6, JP7, JP8 = Pin header, male, 1x2</v>
      </c>
    </row>
    <row r="49" spans="1:10" s="20" customFormat="1" ht="15" customHeight="1">
      <c r="A49" s="20" t="s">
        <v>163</v>
      </c>
      <c r="B49" s="20" t="s">
        <v>52</v>
      </c>
      <c r="C49" s="20" t="s">
        <v>53</v>
      </c>
      <c r="D49" s="28" t="s">
        <v>154</v>
      </c>
      <c r="E49" s="29"/>
      <c r="F49" s="30">
        <v>1</v>
      </c>
      <c r="G49" s="20">
        <v>1098454</v>
      </c>
      <c r="J49" s="31" t="str">
        <f>CONCATENATE(CONCATENATE($E49,IF(ISBLANK($E49),""," = "),$A49),IF(ISBLANK($I49),"",", "),$I49)</f>
        <v>Pin header, breakable, 1 row, 40-way, vertical, for JP1-8</v>
      </c>
    </row>
    <row r="50" spans="1:10" ht="15">
      <c r="A50" s="9" t="s">
        <v>162</v>
      </c>
      <c r="B50" s="9" t="s">
        <v>127</v>
      </c>
      <c r="C50" s="9" t="s">
        <v>153</v>
      </c>
      <c r="D50" s="9" t="s">
        <v>154</v>
      </c>
      <c r="E50" s="16"/>
      <c r="F50" s="9">
        <v>8</v>
      </c>
      <c r="G50" s="9">
        <v>1740371</v>
      </c>
      <c r="H50" s="11"/>
      <c r="I50" s="11"/>
      <c r="J50" s="22" t="str">
        <f t="shared" si="3"/>
        <v>Jumper, 2 way, 2.54 mm, for JP1-8</v>
      </c>
    </row>
    <row r="51" spans="1:10" ht="15">
      <c r="A51" s="9" t="s">
        <v>130</v>
      </c>
      <c r="B51" s="9" t="s">
        <v>43</v>
      </c>
      <c r="C51" s="9" t="s">
        <v>131</v>
      </c>
      <c r="D51" s="9" t="s">
        <v>132</v>
      </c>
      <c r="E51" s="16" t="s">
        <v>28</v>
      </c>
      <c r="F51" s="9">
        <v>1</v>
      </c>
      <c r="G51" s="9">
        <v>2112373</v>
      </c>
      <c r="H51" s="12"/>
      <c r="I51" s="12"/>
      <c r="J51" s="22" t="str">
        <f t="shared" si="3"/>
        <v>K1 = USB type B receptacle, right angle</v>
      </c>
    </row>
    <row r="52" spans="1:10" ht="15">
      <c r="A52" s="9" t="s">
        <v>141</v>
      </c>
      <c r="B52" s="9" t="s">
        <v>52</v>
      </c>
      <c r="C52" s="9" t="s">
        <v>142</v>
      </c>
      <c r="D52" s="9" t="s">
        <v>143</v>
      </c>
      <c r="E52" s="16" t="s">
        <v>29</v>
      </c>
      <c r="F52" s="9">
        <v>2</v>
      </c>
      <c r="G52" s="9">
        <v>8391327</v>
      </c>
      <c r="H52" s="12"/>
      <c r="I52" s="11"/>
      <c r="J52" s="22" t="str">
        <f t="shared" si="3"/>
        <v>K2, K3 = Sub-D, 9-way, male</v>
      </c>
    </row>
    <row r="53" spans="1:10" ht="15" customHeight="1">
      <c r="A53" s="9" t="s">
        <v>140</v>
      </c>
      <c r="B53" s="9" t="s">
        <v>139</v>
      </c>
      <c r="C53" s="9" t="s">
        <v>138</v>
      </c>
      <c r="D53" s="9" t="s">
        <v>164</v>
      </c>
      <c r="E53" s="16" t="s">
        <v>26</v>
      </c>
      <c r="F53" s="9">
        <v>2</v>
      </c>
      <c r="G53" s="9">
        <v>3704750</v>
      </c>
      <c r="H53" s="12"/>
      <c r="I53" s="11"/>
      <c r="J53" s="22" t="str">
        <f t="shared" si="3"/>
        <v>K4, K9 = Header, male, right angle, 5-way, 3.81 mm pitch</v>
      </c>
    </row>
    <row r="54" spans="1:10" ht="15">
      <c r="A54" s="8" t="s">
        <v>136</v>
      </c>
      <c r="B54" s="9" t="s">
        <v>133</v>
      </c>
      <c r="C54" s="9" t="s">
        <v>134</v>
      </c>
      <c r="D54" s="9" t="s">
        <v>135</v>
      </c>
      <c r="E54" s="16" t="s">
        <v>31</v>
      </c>
      <c r="F54" s="9">
        <v>1</v>
      </c>
      <c r="G54" s="11">
        <v>1217037</v>
      </c>
      <c r="H54" s="11"/>
      <c r="I54" s="11"/>
      <c r="J54" s="22" t="str">
        <f t="shared" si="3"/>
        <v>K5 = DC barrel jack, 1.95 mm pin, 12 V, 3 A</v>
      </c>
    </row>
    <row r="55" spans="1:10" ht="15" customHeight="1">
      <c r="A55" s="19" t="s">
        <v>126</v>
      </c>
      <c r="B55" s="8" t="s">
        <v>127</v>
      </c>
      <c r="C55" s="8" t="s">
        <v>128</v>
      </c>
      <c r="D55" s="8" t="s">
        <v>129</v>
      </c>
      <c r="E55" s="16" t="s">
        <v>27</v>
      </c>
      <c r="F55" s="9">
        <v>3</v>
      </c>
      <c r="G55" s="11">
        <v>2112381</v>
      </c>
      <c r="H55" s="9"/>
      <c r="I55" s="9"/>
      <c r="J55" s="22" t="str">
        <f t="shared" si="3"/>
        <v>K6, K7, K8 = USB type A receptacle, right angle</v>
      </c>
    </row>
    <row r="56" spans="1:10" ht="15">
      <c r="A56" s="9" t="s">
        <v>148</v>
      </c>
      <c r="B56" s="9" t="s">
        <v>146</v>
      </c>
      <c r="C56" s="9" t="s">
        <v>145</v>
      </c>
      <c r="D56" s="9" t="s">
        <v>144</v>
      </c>
      <c r="E56" s="16" t="s">
        <v>124</v>
      </c>
      <c r="F56" s="9">
        <v>1</v>
      </c>
      <c r="G56" s="9">
        <v>1640897</v>
      </c>
      <c r="H56" s="9"/>
      <c r="I56" s="9"/>
      <c r="J56" s="22" t="str">
        <f t="shared" si="3"/>
        <v>X1 = Crystal, 12 MHz, smt</v>
      </c>
    </row>
    <row r="57" spans="1:10" ht="15">
      <c r="A57" s="9" t="s">
        <v>149</v>
      </c>
      <c r="B57" s="9" t="s">
        <v>43</v>
      </c>
      <c r="C57" s="9" t="s">
        <v>147</v>
      </c>
      <c r="D57" s="9" t="s">
        <v>144</v>
      </c>
      <c r="E57" s="16" t="s">
        <v>125</v>
      </c>
      <c r="F57" s="9">
        <v>1</v>
      </c>
      <c r="G57" s="9">
        <v>1667011</v>
      </c>
      <c r="H57" s="11"/>
      <c r="I57" s="11"/>
      <c r="J57" s="22" t="str">
        <f t="shared" si="3"/>
        <v>X2 = Crystal, 6 MHz, smt</v>
      </c>
    </row>
    <row r="58" spans="1:10" s="27" customFormat="1" ht="15">
      <c r="A58" s="24" t="s">
        <v>152</v>
      </c>
      <c r="B58" s="24" t="s">
        <v>151</v>
      </c>
      <c r="C58" s="24" t="s">
        <v>150</v>
      </c>
      <c r="D58" s="24" t="s">
        <v>154</v>
      </c>
      <c r="E58" s="25"/>
      <c r="F58" s="24">
        <v>1</v>
      </c>
      <c r="G58" s="24">
        <v>1277529</v>
      </c>
      <c r="H58" s="24"/>
      <c r="I58" s="24"/>
      <c r="J58" s="26" t="str">
        <f t="shared" si="3"/>
        <v>Case, ABS, 65x180x120mm</v>
      </c>
    </row>
    <row r="59" spans="1:10" ht="15">
      <c r="A59" s="8" t="s">
        <v>165</v>
      </c>
      <c r="B59" s="8" t="s">
        <v>54</v>
      </c>
      <c r="C59" s="8" t="s">
        <v>137</v>
      </c>
      <c r="D59" s="9" t="s">
        <v>154</v>
      </c>
      <c r="E59" s="10"/>
      <c r="F59" s="11">
        <v>1</v>
      </c>
      <c r="G59" s="9" t="s">
        <v>154</v>
      </c>
      <c r="H59" s="9"/>
      <c r="I59" s="9"/>
      <c r="J59" s="22" t="str">
        <f t="shared" si="3"/>
        <v>PCB 140033-1-v1.3</v>
      </c>
    </row>
    <row r="64" ht="15">
      <c r="A64" s="27" t="s">
        <v>175</v>
      </c>
    </row>
    <row r="65" ht="15">
      <c r="A65" s="20" t="s">
        <v>176</v>
      </c>
    </row>
    <row r="67" spans="7:10" ht="15">
      <c r="G67" s="11"/>
      <c r="H67" s="11"/>
      <c r="I67" s="11"/>
      <c r="J67" s="22"/>
    </row>
    <row r="68" ht="15">
      <c r="K68" s="1"/>
    </row>
    <row r="74" spans="5:10" s="1" customFormat="1" ht="15">
      <c r="E74" s="17"/>
      <c r="J74" s="17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Elektor International Media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Thijs Beckers</cp:lastModifiedBy>
  <dcterms:created xsi:type="dcterms:W3CDTF">2014-04-08T08:20:17Z</dcterms:created>
  <dcterms:modified xsi:type="dcterms:W3CDTF">2014-09-09T10:33:22Z</dcterms:modified>
  <cp:category/>
  <cp:version/>
  <cp:contentType/>
  <cp:contentStatus/>
</cp:coreProperties>
</file>