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105" yWindow="45" windowWidth="11910" windowHeight="14940" tabRatio="212" activeTab="0"/>
  </bookViews>
  <sheets>
    <sheet name="BOM" sheetId="1" r:id="rId1"/>
    <sheet name="history" sheetId="2" r:id="rId2"/>
  </sheets>
  <definedNames>
    <definedName name="_xlnm.Print_Area" localSheetId="0">'BOM'!$A$1:$I$47</definedName>
  </definedNames>
  <calcPr calcId="145621"/>
</workbook>
</file>

<file path=xl/sharedStrings.xml><?xml version="1.0" encoding="utf-8"?>
<sst xmlns="http://schemas.openxmlformats.org/spreadsheetml/2006/main" count="122" uniqueCount="100">
  <si>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</si>
  <si>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</si>
  <si>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</si>
  <si>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</si>
  <si>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</si>
  <si>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</si>
  <si>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</si>
  <si>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</si>
  <si>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</si>
  <si>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</si>
  <si>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</si>
  <si>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</si>
  <si>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</si>
  <si>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</si>
  <si>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</si>
  <si>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</si>
  <si>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</si>
  <si>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</si>
  <si>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</si>
  <si>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</si>
  <si>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</si>
  <si>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Multicomp</t>
  </si>
  <si>
    <t>Inductor</t>
  </si>
  <si>
    <t>K2</t>
  </si>
  <si>
    <t>Samtec</t>
  </si>
  <si>
    <t>sil6e</t>
  </si>
  <si>
    <t>Harwin</t>
  </si>
  <si>
    <t xml:space="preserve">jumper socket 100mil </t>
  </si>
  <si>
    <t>M7571-05</t>
  </si>
  <si>
    <t>Battery holder 1 cel 2/3 A</t>
  </si>
  <si>
    <t>Keystone</t>
  </si>
  <si>
    <t>res10e</t>
  </si>
  <si>
    <t>R1</t>
  </si>
  <si>
    <t>12k 5% 250mW</t>
  </si>
  <si>
    <t>MCF 0.25W 12K</t>
  </si>
  <si>
    <t>R2</t>
  </si>
  <si>
    <t>150R 5% 250mW</t>
  </si>
  <si>
    <t>MCF 0.25W 150R</t>
  </si>
  <si>
    <t>R3</t>
  </si>
  <si>
    <t>1k 5% 250mW</t>
  </si>
  <si>
    <t>MCF 0.25W 1K</t>
  </si>
  <si>
    <t>R4</t>
  </si>
  <si>
    <t>10k 5% 250mW</t>
  </si>
  <si>
    <t>MCF 0.25W 10K</t>
  </si>
  <si>
    <t>R5,R6</t>
  </si>
  <si>
    <t>100 nF, 50 V, X7R, 5.08 mm pitch</t>
  </si>
  <si>
    <t>MCRR50104X7RK0050</t>
  </si>
  <si>
    <t>mkt1e</t>
  </si>
  <si>
    <t>C1,C2,C3</t>
  </si>
  <si>
    <t>LED, red, 3 mm</t>
  </si>
  <si>
    <t>MCL034MT</t>
  </si>
  <si>
    <t>ledev</t>
  </si>
  <si>
    <t>LED1</t>
  </si>
  <si>
    <t>Bluetooth lo-energy module BL600-SA</t>
  </si>
  <si>
    <t>Laird Technologies</t>
  </si>
  <si>
    <t>BL600-SA</t>
  </si>
  <si>
    <t>Mod1</t>
  </si>
  <si>
    <t>Switch, tactile, 24 V, 50 mA, 6x6 mm</t>
  </si>
  <si>
    <t>TE Connectivity</t>
  </si>
  <si>
    <t>FSM8JH</t>
  </si>
  <si>
    <t>EPP-S-TACT-6X6</t>
  </si>
  <si>
    <t>479-1435</t>
  </si>
  <si>
    <t>S1</t>
  </si>
  <si>
    <t>Lithium battery 3V 1400mAh CR123A</t>
  </si>
  <si>
    <t>Panasonic</t>
  </si>
  <si>
    <t>CR-123PE/BN</t>
  </si>
  <si>
    <t>Jumper, 1x2, vertical</t>
  </si>
  <si>
    <t>4-103321-8</t>
  </si>
  <si>
    <t>EPP-SIL-M-2-WAY</t>
  </si>
  <si>
    <t>681-2058</t>
  </si>
  <si>
    <t>Jumper, 1x3, vertical</t>
  </si>
  <si>
    <t>JP1</t>
  </si>
  <si>
    <t>JP2</t>
  </si>
  <si>
    <t>Fischer Elektronik</t>
  </si>
  <si>
    <t>BL1.36Z</t>
  </si>
  <si>
    <t>K1</t>
  </si>
  <si>
    <t>Pin header, 2 x 5, pitch 1.28mm</t>
  </si>
  <si>
    <t>FTSH-105-01-L-DV</t>
  </si>
  <si>
    <t>Header, socket, 1x6, pitch 2.54mm</t>
  </si>
  <si>
    <t>K3</t>
  </si>
  <si>
    <t>SL-108-T-10</t>
  </si>
  <si>
    <t>Epcos</t>
  </si>
  <si>
    <t>Thermistor NTC 10k 1% radial, beta 3950K</t>
  </si>
  <si>
    <t>B57891S103F8</t>
  </si>
  <si>
    <t>Molex</t>
  </si>
  <si>
    <t>22-27-2021</t>
  </si>
  <si>
    <t>08-50-0032</t>
  </si>
  <si>
    <t>Contact, socket, 30-22AWG, crimp (Molex 08-50-0032)</t>
  </si>
  <si>
    <t>22-01-2025</t>
  </si>
  <si>
    <t>Crimp housing, 2.54MM, 2-way (Molex 22-01-2025)</t>
  </si>
  <si>
    <t>Header, square pin, 2.54MM, 2-way (Molex 22-27-2021)</t>
  </si>
  <si>
    <t>8-way socket strip (for mounting battery PCB)</t>
  </si>
  <si>
    <t>G302 - BOX, ABS, IP65, GREY</t>
  </si>
  <si>
    <t>G302</t>
  </si>
  <si>
    <t>BOM::140190::Bluetooth Thermometer v1.1</t>
  </si>
  <si>
    <t>G302 - BOX, ABS, IP65, GREY*</t>
  </si>
  <si>
    <t>*example; Must be watertight enclosure</t>
  </si>
  <si>
    <t>Eurocircuits</t>
  </si>
  <si>
    <t>PCB # 140190-1</t>
  </si>
  <si>
    <t>10K 1% 250mW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</si>
</sst>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0" fontId="9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/>
    <xf numFmtId="49" fontId="7" fillId="0" borderId="0" xfId="0" applyNumberFormat="1" applyFont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  <xf numFmtId="49" fontId="0" fillId="7" borderId="0" xfId="0" applyNumberFormat="1" applyFont="1" applyFill="1"/>
    <xf numFmtId="49" fontId="0" fillId="7" borderId="0" xfId="0" applyNumberFormat="1" applyFill="1"/>
    <xf numFmtId="0" fontId="0" fillId="7" borderId="0" xfId="0" applyFont="1" applyFill="1"/>
    <xf numFmtId="0" fontId="0" fillId="7" borderId="0" xfId="0" applyFill="1"/>
    <xf numFmtId="0" fontId="9" fillId="7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49" fontId="4" fillId="7" borderId="0" xfId="0" applyNumberFormat="1" applyFont="1" applyFill="1"/>
    <xf numFmtId="0" fontId="4" fillId="7" borderId="0" xfId="0" applyFont="1" applyFill="1"/>
    <xf numFmtId="49" fontId="0" fillId="7" borderId="0" xfId="0" applyNumberFormat="1" applyFont="1" applyFill="1" applyAlignment="1">
      <alignment/>
    </xf>
    <xf numFmtId="49" fontId="0" fillId="8" borderId="0" xfId="0" applyNumberFormat="1" applyFont="1" applyFill="1"/>
    <xf numFmtId="0" fontId="0" fillId="8" borderId="0" xfId="0" applyFill="1"/>
    <xf numFmtId="0" fontId="0" fillId="8" borderId="0" xfId="0" applyFont="1" applyFill="1"/>
    <xf numFmtId="0" fontId="9" fillId="8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tabSelected="1" workbookViewId="0" topLeftCell="A1">
      <selection activeCell="C4" sqref="C4"/>
    </sheetView>
  </sheetViews>
  <sheetFormatPr defaultColWidth="11.57421875" defaultRowHeight="12.75"/>
  <cols>
    <col min="1" max="1" width="33.8515625" style="1" bestFit="1" customWidth="1"/>
    <col min="2" max="2" width="22.28125" style="1" customWidth="1"/>
    <col min="3" max="3" width="33.8515625" style="1" bestFit="1" customWidth="1"/>
    <col min="4" max="4" width="17.421875" style="1" customWidth="1"/>
    <col min="5" max="5" width="44.8515625" style="1" bestFit="1" customWidth="1"/>
    <col min="6" max="6" width="6.00390625" style="2" bestFit="1" customWidth="1"/>
    <col min="7" max="7" width="10.28125" style="2" bestFit="1" customWidth="1"/>
    <col min="8" max="8" width="11.57421875" style="2" customWidth="1"/>
    <col min="9" max="9" width="19.00390625" style="2" bestFit="1" customWidth="1"/>
    <col min="10" max="10" width="19.140625" style="2" customWidth="1"/>
    <col min="11" max="11" width="48.7109375" style="2" customWidth="1"/>
    <col min="12" max="16384" width="11.57421875" style="2" customWidth="1"/>
  </cols>
  <sheetData>
    <row r="1" spans="1:11" s="3" customFormat="1" ht="20.25">
      <c r="A1" s="29" t="s">
        <v>94</v>
      </c>
      <c r="B1" s="29"/>
      <c r="C1" s="29"/>
      <c r="D1" s="29"/>
      <c r="E1" s="29"/>
      <c r="F1" s="29"/>
      <c r="K1" s="20" t="s">
        <v>18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6</v>
      </c>
      <c r="I2" s="3" t="s">
        <v>17</v>
      </c>
      <c r="J2" s="3" t="s">
        <v>19</v>
      </c>
      <c r="K2" s="19" t="s">
        <v>20</v>
      </c>
    </row>
    <row r="3" spans="1:10" s="17" customFormat="1" ht="15">
      <c r="A3" s="16" t="s">
        <v>7</v>
      </c>
      <c r="B3" s="16"/>
      <c r="C3" s="16"/>
      <c r="D3" s="16"/>
      <c r="E3" s="16"/>
      <c r="F3" s="17">
        <f>SUM(F4:F4)</f>
        <v>1</v>
      </c>
      <c r="J3" s="18" t="str">
        <f>CONCATENATE(E3,IF(ISBLANK(E3),""," = "),A3)</f>
        <v>Resistor</v>
      </c>
    </row>
    <row r="4" spans="1:10" ht="15">
      <c r="A4" s="21" t="s">
        <v>99</v>
      </c>
      <c r="B4" s="1" t="s">
        <v>21</v>
      </c>
      <c r="C4"/>
      <c r="D4" s="1" t="s">
        <v>31</v>
      </c>
      <c r="E4" s="1" t="s">
        <v>32</v>
      </c>
      <c r="F4" s="2">
        <v>1</v>
      </c>
      <c r="G4"/>
      <c r="J4" s="15" t="str">
        <f aca="true" t="shared" si="0" ref="J4:J77">CONCATENATE(E4,IF(ISBLANK(E4),""," = "),A4)</f>
        <v>R1 = 10K 1% 250mW</v>
      </c>
    </row>
    <row r="5" spans="1:10" ht="15">
      <c r="A5" s="21" t="s">
        <v>33</v>
      </c>
      <c r="B5" s="1" t="s">
        <v>21</v>
      </c>
      <c r="C5" t="s">
        <v>34</v>
      </c>
      <c r="D5" s="1" t="s">
        <v>31</v>
      </c>
      <c r="E5" s="1" t="s">
        <v>35</v>
      </c>
      <c r="F5" s="2">
        <v>1</v>
      </c>
      <c r="G5">
        <v>9339132</v>
      </c>
      <c r="J5" s="15" t="str">
        <f t="shared" si="0"/>
        <v>R2 = 12k 5% 250mW</v>
      </c>
    </row>
    <row r="6" spans="1:10" ht="15">
      <c r="A6" s="21" t="s">
        <v>36</v>
      </c>
      <c r="B6" s="1" t="s">
        <v>21</v>
      </c>
      <c r="C6" t="s">
        <v>37</v>
      </c>
      <c r="D6" s="1" t="s">
        <v>31</v>
      </c>
      <c r="E6" s="1" t="s">
        <v>38</v>
      </c>
      <c r="F6" s="2">
        <v>1</v>
      </c>
      <c r="G6">
        <v>9339175</v>
      </c>
      <c r="J6" s="15" t="str">
        <f aca="true" t="shared" si="1" ref="J6">CONCATENATE(E6,IF(ISBLANK(E6),""," = "),A6)</f>
        <v>R3 = 150R 5% 250mW</v>
      </c>
    </row>
    <row r="7" spans="1:10" s="23" customFormat="1" ht="15">
      <c r="A7" s="21" t="s">
        <v>39</v>
      </c>
      <c r="B7" s="21" t="s">
        <v>21</v>
      </c>
      <c r="C7" s="22" t="s">
        <v>40</v>
      </c>
      <c r="D7" s="21" t="s">
        <v>31</v>
      </c>
      <c r="E7" s="21" t="s">
        <v>41</v>
      </c>
      <c r="F7" s="23">
        <v>1</v>
      </c>
      <c r="G7" s="22">
        <v>9339051</v>
      </c>
      <c r="J7" s="24" t="str">
        <f t="shared" si="0"/>
        <v>R4 = 1k 5% 250mW</v>
      </c>
    </row>
    <row r="8" spans="1:10" s="23" customFormat="1" ht="15">
      <c r="A8" s="21" t="s">
        <v>42</v>
      </c>
      <c r="B8" s="21" t="s">
        <v>21</v>
      </c>
      <c r="C8" t="s">
        <v>43</v>
      </c>
      <c r="D8" s="21" t="s">
        <v>31</v>
      </c>
      <c r="E8" s="21" t="s">
        <v>44</v>
      </c>
      <c r="F8" s="23">
        <v>2</v>
      </c>
      <c r="G8">
        <v>9339060</v>
      </c>
      <c r="J8" s="24" t="str">
        <f t="shared" si="0"/>
        <v>R5,R6 = 10k 5% 250mW</v>
      </c>
    </row>
    <row r="9" spans="1:10" s="17" customFormat="1" ht="15">
      <c r="A9" s="16" t="s">
        <v>22</v>
      </c>
      <c r="B9" s="16"/>
      <c r="C9" s="16"/>
      <c r="D9" s="16"/>
      <c r="E9" s="16"/>
      <c r="F9" s="17" t="e">
        <f>SUM(#REF!)</f>
        <v>#REF!</v>
      </c>
      <c r="J9" s="18" t="str">
        <f aca="true" t="shared" si="2" ref="J9">CONCATENATE(E9,IF(ISBLANK(E9),""," = "),A9)</f>
        <v>Inductor</v>
      </c>
    </row>
    <row r="10" spans="1:10" s="17" customFormat="1" ht="15">
      <c r="A10" s="16" t="s">
        <v>8</v>
      </c>
      <c r="B10" s="16"/>
      <c r="C10" s="16"/>
      <c r="D10" s="16"/>
      <c r="E10" s="16"/>
      <c r="F10" s="17" t="e">
        <f>SUM(#REF!)</f>
        <v>#REF!</v>
      </c>
      <c r="J10" s="18" t="str">
        <f t="shared" si="0"/>
        <v>Capacitor</v>
      </c>
    </row>
    <row r="11" spans="1:10" ht="12.75">
      <c r="A11" s="21" t="s">
        <v>45</v>
      </c>
      <c r="B11" s="1" t="s">
        <v>21</v>
      </c>
      <c r="C11" t="s">
        <v>46</v>
      </c>
      <c r="D11" s="1" t="s">
        <v>47</v>
      </c>
      <c r="E11" s="1" t="s">
        <v>48</v>
      </c>
      <c r="F11" s="23">
        <v>3</v>
      </c>
      <c r="G11">
        <v>1216440</v>
      </c>
      <c r="J11" s="2" t="str">
        <f t="shared" si="0"/>
        <v>C1,C2,C3 = 100 nF, 50 V, X7R, 5.08 mm pitch</v>
      </c>
    </row>
    <row r="12" spans="1:10" s="6" customFormat="1" ht="15">
      <c r="A12" s="5" t="s">
        <v>9</v>
      </c>
      <c r="B12" s="5"/>
      <c r="C12" s="5"/>
      <c r="D12" s="5"/>
      <c r="E12" s="5"/>
      <c r="F12" s="6">
        <f>SUM(F13:F14)</f>
        <v>2</v>
      </c>
      <c r="J12" s="18" t="str">
        <f t="shared" si="0"/>
        <v>Semiconductor</v>
      </c>
    </row>
    <row r="13" spans="1:10" ht="15">
      <c r="A13" s="21" t="s">
        <v>49</v>
      </c>
      <c r="B13" s="1" t="s">
        <v>21</v>
      </c>
      <c r="C13" t="s">
        <v>50</v>
      </c>
      <c r="D13" s="1" t="s">
        <v>51</v>
      </c>
      <c r="E13" s="1" t="s">
        <v>52</v>
      </c>
      <c r="F13" s="2">
        <v>1</v>
      </c>
      <c r="G13">
        <v>1581122</v>
      </c>
      <c r="J13" s="15" t="str">
        <f t="shared" si="0"/>
        <v>LED1 = LED, red, 3 mm</v>
      </c>
    </row>
    <row r="14" spans="1:10" s="42" customFormat="1" ht="15">
      <c r="A14" s="40" t="s">
        <v>53</v>
      </c>
      <c r="B14" s="40" t="s">
        <v>54</v>
      </c>
      <c r="C14" s="41" t="s">
        <v>55</v>
      </c>
      <c r="D14" s="40"/>
      <c r="E14" s="40" t="s">
        <v>56</v>
      </c>
      <c r="F14" s="42">
        <v>1</v>
      </c>
      <c r="G14" s="41">
        <v>2321469</v>
      </c>
      <c r="J14" s="43" t="str">
        <f t="shared" si="0"/>
        <v>Mod1 = Bluetooth lo-energy module BL600-SA</v>
      </c>
    </row>
    <row r="15" spans="1:10" s="6" customFormat="1" ht="15">
      <c r="A15" s="5" t="s">
        <v>10</v>
      </c>
      <c r="B15" s="5"/>
      <c r="C15" s="5"/>
      <c r="D15" s="5"/>
      <c r="E15" s="5"/>
      <c r="F15" s="6">
        <f>SUM(F16:F35)</f>
        <v>18</v>
      </c>
      <c r="J15" s="18" t="str">
        <f t="shared" si="0"/>
        <v>Other</v>
      </c>
    </row>
    <row r="16" spans="1:10" ht="15">
      <c r="A16" s="21" t="s">
        <v>57</v>
      </c>
      <c r="B16" s="1" t="s">
        <v>58</v>
      </c>
      <c r="C16" t="s">
        <v>59</v>
      </c>
      <c r="D16" t="s">
        <v>60</v>
      </c>
      <c r="E16" s="1" t="s">
        <v>62</v>
      </c>
      <c r="F16" s="2">
        <v>1</v>
      </c>
      <c r="G16">
        <v>1555985</v>
      </c>
      <c r="I16" s="2" t="s">
        <v>61</v>
      </c>
      <c r="J16" s="15" t="str">
        <f t="shared" si="0"/>
        <v>S1 = Switch, tactile, 24 V, 50 mA, 6x6 mm</v>
      </c>
    </row>
    <row r="17" spans="1:10" s="33" customFormat="1" ht="15">
      <c r="A17" s="31" t="s">
        <v>29</v>
      </c>
      <c r="B17" s="31" t="s">
        <v>30</v>
      </c>
      <c r="C17" s="32">
        <v>1029</v>
      </c>
      <c r="D17" s="31"/>
      <c r="E17" s="31"/>
      <c r="F17" s="33">
        <v>1</v>
      </c>
      <c r="G17" s="34">
        <v>1650670</v>
      </c>
      <c r="J17" s="35" t="str">
        <f t="shared" si="0"/>
        <v>Battery holder 1 cel 2/3 A</v>
      </c>
    </row>
    <row r="18" spans="1:10" s="33" customFormat="1" ht="12.75">
      <c r="A18" s="31" t="s">
        <v>63</v>
      </c>
      <c r="B18" s="31" t="s">
        <v>64</v>
      </c>
      <c r="C18" s="33" t="s">
        <v>65</v>
      </c>
      <c r="D18" s="31"/>
      <c r="E18" s="31"/>
      <c r="F18" s="33">
        <v>1</v>
      </c>
      <c r="G18" s="33">
        <v>1845622</v>
      </c>
      <c r="J18" s="36" t="str">
        <f t="shared" si="0"/>
        <v>Lithium battery 3V 1400mAh CR123A</v>
      </c>
    </row>
    <row r="19" spans="1:10" s="1" customFormat="1" ht="12.75">
      <c r="A19" s="21" t="s">
        <v>70</v>
      </c>
      <c r="B19" s="1" t="s">
        <v>58</v>
      </c>
      <c r="C19" s="7" t="s">
        <v>67</v>
      </c>
      <c r="D19" s="1" t="s">
        <v>68</v>
      </c>
      <c r="E19" s="1" t="s">
        <v>71</v>
      </c>
      <c r="F19" s="27">
        <v>1</v>
      </c>
      <c r="G19" s="27">
        <v>1098454</v>
      </c>
      <c r="I19" s="1" t="s">
        <v>69</v>
      </c>
      <c r="J19" s="26" t="str">
        <f t="shared" si="0"/>
        <v>JP1 = Jumper, 1x3, vertical</v>
      </c>
    </row>
    <row r="20" spans="1:10" s="1" customFormat="1" ht="12.75">
      <c r="A20" s="21" t="s">
        <v>66</v>
      </c>
      <c r="B20" s="1" t="s">
        <v>58</v>
      </c>
      <c r="C20" s="7" t="s">
        <v>67</v>
      </c>
      <c r="D20" s="1" t="s">
        <v>68</v>
      </c>
      <c r="E20" s="1" t="s">
        <v>72</v>
      </c>
      <c r="F20" s="27">
        <v>1</v>
      </c>
      <c r="G20" s="27">
        <v>1098454</v>
      </c>
      <c r="I20" s="1" t="s">
        <v>69</v>
      </c>
      <c r="J20" s="26" t="str">
        <f t="shared" si="0"/>
        <v>JP2 = Jumper, 1x2, vertical</v>
      </c>
    </row>
    <row r="21" spans="1:10" ht="15">
      <c r="A21" s="1" t="s">
        <v>27</v>
      </c>
      <c r="B21" s="1" t="s">
        <v>26</v>
      </c>
      <c r="C21" s="1" t="s">
        <v>28</v>
      </c>
      <c r="F21" s="2">
        <v>2</v>
      </c>
      <c r="G21">
        <v>148029</v>
      </c>
      <c r="H21"/>
      <c r="J21" s="15" t="str">
        <f>CONCATENATE(E21,IF(ISBLANK(E21),""," = "),A21)</f>
        <v xml:space="preserve">jumper socket 100mil </v>
      </c>
    </row>
    <row r="22" spans="1:10" ht="12.75">
      <c r="A22" s="21" t="s">
        <v>78</v>
      </c>
      <c r="B22" s="1" t="s">
        <v>73</v>
      </c>
      <c r="C22" s="7" t="s">
        <v>74</v>
      </c>
      <c r="D22" s="1" t="s">
        <v>25</v>
      </c>
      <c r="E22" s="1" t="s">
        <v>75</v>
      </c>
      <c r="F22" s="2">
        <v>1</v>
      </c>
      <c r="G22" s="2">
        <v>9728856</v>
      </c>
      <c r="J22" s="25" t="str">
        <f t="shared" si="0"/>
        <v>K1 = Header, socket, 1x6, pitch 2.54mm</v>
      </c>
    </row>
    <row r="23" spans="1:10" s="33" customFormat="1" ht="12.75">
      <c r="A23" s="31" t="s">
        <v>76</v>
      </c>
      <c r="B23" s="31" t="s">
        <v>24</v>
      </c>
      <c r="C23" s="33" t="s">
        <v>77</v>
      </c>
      <c r="D23" s="31"/>
      <c r="E23" s="31" t="s">
        <v>23</v>
      </c>
      <c r="F23" s="33">
        <v>1</v>
      </c>
      <c r="G23" s="33">
        <v>1667759</v>
      </c>
      <c r="J23" s="36" t="str">
        <f t="shared" si="0"/>
        <v>K2 = Pin header, 2 x 5, pitch 1.28mm</v>
      </c>
    </row>
    <row r="24" spans="1:10" s="33" customFormat="1" ht="12.75">
      <c r="A24" s="31" t="s">
        <v>90</v>
      </c>
      <c r="B24" s="31" t="s">
        <v>84</v>
      </c>
      <c r="C24" s="33" t="s">
        <v>85</v>
      </c>
      <c r="D24" s="31"/>
      <c r="E24" s="31" t="s">
        <v>79</v>
      </c>
      <c r="F24" s="33">
        <v>1</v>
      </c>
      <c r="G24" s="33">
        <v>9731148</v>
      </c>
      <c r="J24" s="36" t="str">
        <f t="shared" si="0"/>
        <v>K3 = Header, square pin, 2.54MM, 2-way (Molex 22-27-2021)</v>
      </c>
    </row>
    <row r="25" spans="1:10" s="33" customFormat="1" ht="12.75">
      <c r="A25" s="31" t="s">
        <v>89</v>
      </c>
      <c r="B25" s="31" t="s">
        <v>84</v>
      </c>
      <c r="C25" s="39" t="s">
        <v>88</v>
      </c>
      <c r="D25" s="31"/>
      <c r="E25" s="31" t="s">
        <v>79</v>
      </c>
      <c r="F25" s="33">
        <v>1</v>
      </c>
      <c r="G25" s="33">
        <v>143126</v>
      </c>
      <c r="J25" s="36" t="str">
        <f t="shared" si="0"/>
        <v>K3 = Crimp housing, 2.54MM, 2-way (Molex 22-01-2025)</v>
      </c>
    </row>
    <row r="26" spans="1:10" s="33" customFormat="1" ht="12.75">
      <c r="A26" s="31" t="s">
        <v>87</v>
      </c>
      <c r="B26" s="31" t="s">
        <v>84</v>
      </c>
      <c r="C26" s="33" t="s">
        <v>86</v>
      </c>
      <c r="D26" s="31"/>
      <c r="E26" s="31" t="s">
        <v>79</v>
      </c>
      <c r="F26" s="33">
        <v>2</v>
      </c>
      <c r="G26" s="33">
        <v>2424111</v>
      </c>
      <c r="J26" s="36" t="str">
        <f t="shared" si="0"/>
        <v>K3 = Contact, socket, 30-22AWG, crimp (Molex 08-50-0032)</v>
      </c>
    </row>
    <row r="27" spans="1:10" s="33" customFormat="1" ht="15">
      <c r="A27" s="31" t="s">
        <v>91</v>
      </c>
      <c r="B27" s="31" t="s">
        <v>24</v>
      </c>
      <c r="C27" s="31" t="s">
        <v>80</v>
      </c>
      <c r="D27" s="31"/>
      <c r="E27" s="31"/>
      <c r="F27" s="33">
        <v>2</v>
      </c>
      <c r="G27" s="33">
        <v>1668062</v>
      </c>
      <c r="H27" s="34"/>
      <c r="J27" s="35" t="str">
        <f>CONCATENATE(E27,IF(ISBLANK(E27),""," = "),A27)</f>
        <v>8-way socket strip (for mounting battery PCB)</v>
      </c>
    </row>
    <row r="28" spans="1:10" ht="15">
      <c r="A28" s="1" t="s">
        <v>82</v>
      </c>
      <c r="B28" s="1" t="s">
        <v>81</v>
      </c>
      <c r="C28" t="s">
        <v>83</v>
      </c>
      <c r="F28" s="2">
        <v>1</v>
      </c>
      <c r="G28">
        <v>2112816</v>
      </c>
      <c r="H28"/>
      <c r="J28" s="15" t="str">
        <f>CONCATENATE(E28,IF(ISBLANK(E28),""," = "),A28)</f>
        <v>Thermistor NTC 10k 1% radial, beta 3950K</v>
      </c>
    </row>
    <row r="29" spans="1:10" s="6" customFormat="1" ht="15">
      <c r="A29" s="5" t="s">
        <v>11</v>
      </c>
      <c r="B29" s="5"/>
      <c r="C29" s="5"/>
      <c r="D29" s="5"/>
      <c r="E29" s="5"/>
      <c r="J29" s="18" t="str">
        <f t="shared" si="0"/>
        <v>Misc.</v>
      </c>
    </row>
    <row r="30" spans="1:10" s="8" customFormat="1" ht="15">
      <c r="A30" s="7" t="s">
        <v>98</v>
      </c>
      <c r="B30" s="7" t="s">
        <v>97</v>
      </c>
      <c r="C30" s="7"/>
      <c r="D30" s="7"/>
      <c r="E30" s="7"/>
      <c r="F30" s="8">
        <v>1</v>
      </c>
      <c r="J30" s="15" t="str">
        <f>CONCATENATE(E30,IF(ISBLANK(E30),""," = "),A30)</f>
        <v>PCB # 140190-1</v>
      </c>
    </row>
    <row r="31" spans="1:10" s="38" customFormat="1" ht="15">
      <c r="A31" s="37" t="s">
        <v>95</v>
      </c>
      <c r="B31" s="37" t="s">
        <v>21</v>
      </c>
      <c r="C31" s="37" t="s">
        <v>93</v>
      </c>
      <c r="D31" s="37"/>
      <c r="E31" s="37"/>
      <c r="F31" s="38">
        <v>1</v>
      </c>
      <c r="G31" s="34">
        <v>1094697</v>
      </c>
      <c r="J31" s="35" t="s">
        <v>92</v>
      </c>
    </row>
    <row r="32" spans="1:10" ht="15">
      <c r="A32" s="28" t="s">
        <v>96</v>
      </c>
      <c r="J32" s="15"/>
    </row>
    <row r="33" spans="7:10" ht="15">
      <c r="G33" s="8"/>
      <c r="J33" s="15" t="str">
        <f t="shared" si="0"/>
        <v/>
      </c>
    </row>
    <row r="34" ht="15">
      <c r="J34" s="15" t="str">
        <f t="shared" si="0"/>
        <v/>
      </c>
    </row>
    <row r="35" ht="15">
      <c r="J35" s="15" t="str">
        <f t="shared" si="0"/>
        <v/>
      </c>
    </row>
    <row r="36" ht="15">
      <c r="J36" s="15" t="str">
        <f t="shared" si="0"/>
        <v/>
      </c>
    </row>
    <row r="37" ht="15">
      <c r="J37" s="15" t="str">
        <f t="shared" si="0"/>
        <v/>
      </c>
    </row>
    <row r="38" ht="15">
      <c r="J38" s="15" t="str">
        <f t="shared" si="0"/>
        <v/>
      </c>
    </row>
    <row r="39" ht="15">
      <c r="J39" s="15" t="str">
        <f t="shared" si="0"/>
        <v/>
      </c>
    </row>
    <row r="40" ht="15">
      <c r="J40" s="15" t="str">
        <f t="shared" si="0"/>
        <v/>
      </c>
    </row>
    <row r="41" ht="15">
      <c r="J41" s="15" t="str">
        <f t="shared" si="0"/>
        <v/>
      </c>
    </row>
    <row r="42" spans="1:10" ht="15">
      <c r="A42"/>
      <c r="J42" s="15" t="str">
        <f t="shared" si="0"/>
        <v/>
      </c>
    </row>
    <row r="43" spans="1:10" ht="15">
      <c r="A43"/>
      <c r="J43" s="15" t="str">
        <f t="shared" si="0"/>
        <v/>
      </c>
    </row>
    <row r="44" spans="1:10" ht="15">
      <c r="A44"/>
      <c r="J44" s="15" t="str">
        <f t="shared" si="0"/>
        <v/>
      </c>
    </row>
    <row r="45" spans="1:10" ht="15">
      <c r="A45"/>
      <c r="J45" s="15" t="str">
        <f t="shared" si="0"/>
        <v/>
      </c>
    </row>
    <row r="46" spans="1:10" ht="15">
      <c r="A46"/>
      <c r="J46" s="15" t="str">
        <f t="shared" si="0"/>
        <v/>
      </c>
    </row>
    <row r="47" ht="15">
      <c r="J47" s="15" t="str">
        <f t="shared" si="0"/>
        <v/>
      </c>
    </row>
    <row r="48" ht="15">
      <c r="J48" s="15" t="str">
        <f t="shared" si="0"/>
        <v/>
      </c>
    </row>
    <row r="49" ht="15">
      <c r="J49" s="15" t="str">
        <f t="shared" si="0"/>
        <v/>
      </c>
    </row>
    <row r="50" spans="1:10" ht="15">
      <c r="A50"/>
      <c r="J50" s="15" t="str">
        <f t="shared" si="0"/>
        <v/>
      </c>
    </row>
    <row r="51" ht="15">
      <c r="J51" s="15" t="str">
        <f t="shared" si="0"/>
        <v/>
      </c>
    </row>
    <row r="52" ht="15">
      <c r="J52" s="15" t="str">
        <f t="shared" si="0"/>
        <v/>
      </c>
    </row>
    <row r="53" ht="15">
      <c r="J53" s="15" t="str">
        <f t="shared" si="0"/>
        <v/>
      </c>
    </row>
    <row r="54" ht="15">
      <c r="J54" s="15" t="str">
        <f t="shared" si="0"/>
        <v/>
      </c>
    </row>
    <row r="55" ht="15">
      <c r="J55" s="15" t="str">
        <f t="shared" si="0"/>
        <v/>
      </c>
    </row>
    <row r="56" ht="15">
      <c r="J56" s="15" t="str">
        <f t="shared" si="0"/>
        <v/>
      </c>
    </row>
    <row r="57" ht="15">
      <c r="J57" s="15" t="str">
        <f t="shared" si="0"/>
        <v/>
      </c>
    </row>
    <row r="58" ht="15">
      <c r="J58" s="15" t="str">
        <f t="shared" si="0"/>
        <v/>
      </c>
    </row>
    <row r="59" ht="15">
      <c r="J59" s="15" t="str">
        <f t="shared" si="0"/>
        <v/>
      </c>
    </row>
    <row r="60" ht="15">
      <c r="J60" s="15" t="str">
        <f t="shared" si="0"/>
        <v/>
      </c>
    </row>
    <row r="61" ht="15">
      <c r="J61" s="15" t="str">
        <f t="shared" si="0"/>
        <v/>
      </c>
    </row>
    <row r="62" ht="15">
      <c r="J62" s="15" t="str">
        <f t="shared" si="0"/>
        <v/>
      </c>
    </row>
    <row r="63" ht="15">
      <c r="J63" s="15" t="str">
        <f t="shared" si="0"/>
        <v/>
      </c>
    </row>
    <row r="64" ht="15">
      <c r="J64" s="15" t="str">
        <f t="shared" si="0"/>
        <v/>
      </c>
    </row>
    <row r="65" ht="15">
      <c r="J65" s="15" t="str">
        <f t="shared" si="0"/>
        <v/>
      </c>
    </row>
    <row r="66" ht="15">
      <c r="J66" s="15" t="str">
        <f t="shared" si="0"/>
        <v/>
      </c>
    </row>
    <row r="67" ht="15">
      <c r="J67" s="15" t="str">
        <f t="shared" si="0"/>
        <v/>
      </c>
    </row>
    <row r="68" ht="15">
      <c r="J68" s="15" t="str">
        <f t="shared" si="0"/>
        <v/>
      </c>
    </row>
    <row r="69" ht="15">
      <c r="J69" s="15" t="str">
        <f t="shared" si="0"/>
        <v/>
      </c>
    </row>
    <row r="70" ht="15">
      <c r="J70" s="15" t="str">
        <f t="shared" si="0"/>
        <v/>
      </c>
    </row>
    <row r="71" ht="15">
      <c r="J71" s="15" t="str">
        <f t="shared" si="0"/>
        <v/>
      </c>
    </row>
    <row r="72" ht="15">
      <c r="J72" s="15" t="str">
        <f t="shared" si="0"/>
        <v/>
      </c>
    </row>
    <row r="73" ht="15">
      <c r="J73" s="15" t="str">
        <f t="shared" si="0"/>
        <v/>
      </c>
    </row>
    <row r="74" ht="15">
      <c r="J74" s="15" t="str">
        <f t="shared" si="0"/>
        <v/>
      </c>
    </row>
    <row r="75" ht="15">
      <c r="J75" s="15" t="str">
        <f t="shared" si="0"/>
        <v/>
      </c>
    </row>
    <row r="76" ht="15">
      <c r="J76" s="15" t="str">
        <f t="shared" si="0"/>
        <v/>
      </c>
    </row>
    <row r="77" ht="15">
      <c r="J77" s="15" t="str">
        <f t="shared" si="0"/>
        <v/>
      </c>
    </row>
    <row r="78" ht="15">
      <c r="J78" s="15" t="str">
        <f aca="true" t="shared" si="3" ref="J78:J110">CONCATENATE(E78,IF(ISBLANK(E78),""," = "),A78)</f>
        <v/>
      </c>
    </row>
    <row r="79" ht="15">
      <c r="J79" s="15" t="str">
        <f t="shared" si="3"/>
        <v/>
      </c>
    </row>
    <row r="80" ht="15">
      <c r="J80" s="15" t="str">
        <f t="shared" si="3"/>
        <v/>
      </c>
    </row>
    <row r="81" ht="15">
      <c r="J81" s="15" t="str">
        <f t="shared" si="3"/>
        <v/>
      </c>
    </row>
    <row r="82" ht="15">
      <c r="J82" s="15" t="str">
        <f t="shared" si="3"/>
        <v/>
      </c>
    </row>
    <row r="83" ht="15">
      <c r="J83" s="15" t="str">
        <f t="shared" si="3"/>
        <v/>
      </c>
    </row>
    <row r="84" ht="15">
      <c r="J84" s="15" t="str">
        <f t="shared" si="3"/>
        <v/>
      </c>
    </row>
    <row r="85" ht="15">
      <c r="J85" s="15" t="str">
        <f t="shared" si="3"/>
        <v/>
      </c>
    </row>
    <row r="86" ht="15">
      <c r="J86" s="15" t="str">
        <f t="shared" si="3"/>
        <v/>
      </c>
    </row>
    <row r="87" ht="15">
      <c r="J87" s="15" t="str">
        <f t="shared" si="3"/>
        <v/>
      </c>
    </row>
    <row r="88" ht="15">
      <c r="J88" s="15" t="str">
        <f t="shared" si="3"/>
        <v/>
      </c>
    </row>
    <row r="89" ht="15">
      <c r="J89" s="15" t="str">
        <f t="shared" si="3"/>
        <v/>
      </c>
    </row>
    <row r="90" ht="15">
      <c r="J90" s="15" t="str">
        <f t="shared" si="3"/>
        <v/>
      </c>
    </row>
    <row r="91" ht="15">
      <c r="J91" s="15" t="str">
        <f t="shared" si="3"/>
        <v/>
      </c>
    </row>
    <row r="92" ht="15">
      <c r="J92" s="15" t="str">
        <f t="shared" si="3"/>
        <v/>
      </c>
    </row>
    <row r="93" ht="15">
      <c r="J93" s="15" t="str">
        <f t="shared" si="3"/>
        <v/>
      </c>
    </row>
    <row r="94" ht="15">
      <c r="J94" s="15" t="str">
        <f t="shared" si="3"/>
        <v/>
      </c>
    </row>
    <row r="95" ht="15">
      <c r="J95" s="15" t="str">
        <f t="shared" si="3"/>
        <v/>
      </c>
    </row>
    <row r="96" ht="15">
      <c r="J96" s="15" t="str">
        <f t="shared" si="3"/>
        <v/>
      </c>
    </row>
    <row r="97" ht="15">
      <c r="J97" s="15" t="str">
        <f t="shared" si="3"/>
        <v/>
      </c>
    </row>
    <row r="98" ht="15">
      <c r="J98" s="15" t="str">
        <f t="shared" si="3"/>
        <v/>
      </c>
    </row>
    <row r="99" ht="15">
      <c r="J99" s="15" t="str">
        <f t="shared" si="3"/>
        <v/>
      </c>
    </row>
    <row r="100" ht="15">
      <c r="J100" s="15" t="str">
        <f t="shared" si="3"/>
        <v/>
      </c>
    </row>
    <row r="101" ht="15">
      <c r="J101" s="15" t="str">
        <f t="shared" si="3"/>
        <v/>
      </c>
    </row>
    <row r="102" ht="15">
      <c r="J102" s="15" t="str">
        <f t="shared" si="3"/>
        <v/>
      </c>
    </row>
    <row r="103" ht="15">
      <c r="J103" s="15" t="str">
        <f t="shared" si="3"/>
        <v/>
      </c>
    </row>
    <row r="104" ht="15">
      <c r="J104" s="15" t="str">
        <f t="shared" si="3"/>
        <v/>
      </c>
    </row>
    <row r="105" ht="15">
      <c r="J105" s="15" t="str">
        <f t="shared" si="3"/>
        <v/>
      </c>
    </row>
    <row r="106" ht="15">
      <c r="J106" s="15" t="str">
        <f t="shared" si="3"/>
        <v/>
      </c>
    </row>
    <row r="107" ht="15">
      <c r="J107" s="15" t="str">
        <f t="shared" si="3"/>
        <v/>
      </c>
    </row>
    <row r="108" ht="15">
      <c r="J108" s="15" t="str">
        <f t="shared" si="3"/>
        <v/>
      </c>
    </row>
    <row r="109" ht="15">
      <c r="J109" s="15" t="str">
        <f t="shared" si="3"/>
        <v/>
      </c>
    </row>
    <row r="110" ht="15">
      <c r="J110" s="15" t="str">
        <f t="shared" si="3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30" t="s">
        <v>12</v>
      </c>
      <c r="B1" s="30"/>
      <c r="C1" s="30"/>
      <c r="D1" s="30"/>
    </row>
    <row r="2" spans="1:4" s="9" customFormat="1" ht="14.8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</dc:creator>
  <cp:keywords/>
  <dc:description/>
  <cp:lastModifiedBy>Thijs Beckers</cp:lastModifiedBy>
  <cp:lastPrinted>2014-08-22T07:19:05Z</cp:lastPrinted>
  <dcterms:created xsi:type="dcterms:W3CDTF">2009-05-15T08:53:47Z</dcterms:created>
  <dcterms:modified xsi:type="dcterms:W3CDTF">2014-11-26T07:52:56Z</dcterms:modified>
  <cp:category/>
  <cp:version/>
  <cp:contentType/>
  <cp:contentStatus/>
</cp:coreProperties>
</file>