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6380" windowHeight="8190" tabRatio="212" activeTab="0"/>
  </bookViews>
  <sheets>
    <sheet name="BOM" sheetId="1" r:id="rId1"/>
    <sheet name="history" sheetId="2" r:id="rId2"/>
  </sheets>
  <definedNames>
    <definedName name="_xlnm.Print_Area" localSheetId="0">'BOM'!$A$1:$I$55</definedName>
  </definedNames>
  <calcPr calcId="145621"/>
</workbook>
</file>

<file path=xl/sharedStrings.xml><?xml version="1.0" encoding="utf-8"?>
<sst xmlns="http://schemas.openxmlformats.org/spreadsheetml/2006/main" count="185" uniqueCount="149">
  <si>
    <t>Description</t>
  </si>
  <si>
    <t>Manufacturer</t>
  </si>
  <si>
    <t>Reference</t>
  </si>
  <si>
    <t>Footprint</t>
  </si>
  <si>
    <t>Designation</t>
  </si>
  <si>
    <t>Farnell</t>
  </si>
  <si>
    <t>Resistor</t>
  </si>
  <si>
    <t>Capacitor</t>
  </si>
  <si>
    <t>Other</t>
  </si>
  <si>
    <t>Misc.</t>
  </si>
  <si>
    <t>DOCUMENT HISTORY</t>
  </si>
  <si>
    <t>Date</t>
  </si>
  <si>
    <t>Rev.</t>
  </si>
  <si>
    <t>Author</t>
  </si>
  <si>
    <t>Qnt</t>
  </si>
  <si>
    <t>RS</t>
  </si>
  <si>
    <t>copy colom J - past value only</t>
  </si>
  <si>
    <t>BOMformul</t>
  </si>
  <si>
    <t>BOM for editors</t>
  </si>
  <si>
    <t>Inductor</t>
  </si>
  <si>
    <t>10 µH, 2.1 A, shielded, SMD (Laird TYS5040100M-10)</t>
  </si>
  <si>
    <t>Laird Technologies</t>
  </si>
  <si>
    <t>TYS5040100M-10</t>
  </si>
  <si>
    <t>BLM18KG601SN1D</t>
  </si>
  <si>
    <t>Murata</t>
  </si>
  <si>
    <t>RC0603_120631</t>
  </si>
  <si>
    <t>L1,L2</t>
  </si>
  <si>
    <t>L3</t>
  </si>
  <si>
    <t>Semiconductor</t>
  </si>
  <si>
    <t>BLM18KG601SN1D, 1.3A, 0.15Ω, 600Ω@100MHz, Murata, SMD 0603</t>
  </si>
  <si>
    <t>1 kΩ, 0W1, 1 %, SMD 0603</t>
  </si>
  <si>
    <t>Multicomp</t>
  </si>
  <si>
    <t>MCWR06X1001FTL</t>
  </si>
  <si>
    <t>R1</t>
  </si>
  <si>
    <t>100 kΩ, 0W1, 1 %, SMD 0603</t>
  </si>
  <si>
    <t>MCWR06X1003FTL</t>
  </si>
  <si>
    <t>R2-R6</t>
  </si>
  <si>
    <t>22 kΩ, 0W1, 1 %, SMD 0603</t>
  </si>
  <si>
    <t>MCMR06X2202FTL</t>
  </si>
  <si>
    <t>R7</t>
  </si>
  <si>
    <t>10 kΩ, 0W1, 1 %, SMD 0603</t>
  </si>
  <si>
    <t>MCWR06X1002FTL</t>
  </si>
  <si>
    <t>R8,R10</t>
  </si>
  <si>
    <t>R9</t>
  </si>
  <si>
    <t>P1</t>
  </si>
  <si>
    <t>R11</t>
  </si>
  <si>
    <t>1 µF, 25 V, 10 %, X7R, SMD 0805</t>
  </si>
  <si>
    <t>Kemet</t>
  </si>
  <si>
    <t>C0805C105K3RACTU..</t>
  </si>
  <si>
    <t>RC0805_120267</t>
  </si>
  <si>
    <t>C1,C2</t>
  </si>
  <si>
    <t>100 nF, 16 V, 10 %, X7R, SMD 0603</t>
  </si>
  <si>
    <t>MC0603B104K160CT</t>
  </si>
  <si>
    <t>220 nF, 10 V, 10 %, X7R, SMD 0603</t>
  </si>
  <si>
    <t>MC0603B224K100CT</t>
  </si>
  <si>
    <t>C4,C5</t>
  </si>
  <si>
    <t>C8,C9</t>
  </si>
  <si>
    <t>1 nF, 50 V, 5 %, C0G/NP0, SMD 0603</t>
  </si>
  <si>
    <t>MC0603N102J500CT</t>
  </si>
  <si>
    <t>10 µF, 6V3, 20 %, X5R, SMD 0603</t>
  </si>
  <si>
    <t>AVX</t>
  </si>
  <si>
    <t>06036D106MAT2A</t>
  </si>
  <si>
    <t>C7</t>
  </si>
  <si>
    <t>47 µF, 100 V, 20 %, diam. 13 mm, lead spacing 5 mm, Ir 240 mA</t>
  </si>
  <si>
    <t>MCNP100V476M13X20</t>
  </si>
  <si>
    <t>ELCO5ER</t>
  </si>
  <si>
    <t>C10</t>
  </si>
  <si>
    <t>22 µF, 6V3, 10 %, X5R, SMD 1206</t>
  </si>
  <si>
    <t>MC1206X226K6R3CT</t>
  </si>
  <si>
    <t>RC1206_120631</t>
  </si>
  <si>
    <t>MC1206X106K250CT</t>
  </si>
  <si>
    <t>C13</t>
  </si>
  <si>
    <t>10 µF, 25V, 10 %, X5R, SMD 1206</t>
  </si>
  <si>
    <t>PESD5Z2.5</t>
  </si>
  <si>
    <t>PESD5Z2.5, SMD SOD-523</t>
  </si>
  <si>
    <t>NXP</t>
  </si>
  <si>
    <t>SOD523</t>
  </si>
  <si>
    <t>D1</t>
  </si>
  <si>
    <t>PMEG6030EP</t>
  </si>
  <si>
    <t>SOD-128</t>
  </si>
  <si>
    <t>D2,D3</t>
  </si>
  <si>
    <t>TSV912AIYST</t>
  </si>
  <si>
    <t>STMicroelectronic</t>
  </si>
  <si>
    <t>TSSOP8</t>
  </si>
  <si>
    <t>IC1</t>
  </si>
  <si>
    <t>TSV912AIYST, SMD MSOP-8</t>
  </si>
  <si>
    <t>Analog Devices</t>
  </si>
  <si>
    <t>SSM2305RMZ-REEL7, SMD RM-8</t>
  </si>
  <si>
    <t>SSM2305RMZ-REEL7</t>
  </si>
  <si>
    <t>RM-8</t>
  </si>
  <si>
    <t>IC2</t>
  </si>
  <si>
    <t>ADP2300AUJZ-R7</t>
  </si>
  <si>
    <t>UJ_6</t>
  </si>
  <si>
    <t>IC3</t>
  </si>
  <si>
    <t>led, green, T-1 3 mm, through hole</t>
  </si>
  <si>
    <t>MCL034SGC</t>
  </si>
  <si>
    <t>LEDEV</t>
  </si>
  <si>
    <t>D4</t>
  </si>
  <si>
    <t>Harwin</t>
  </si>
  <si>
    <t>D01-9923246.</t>
  </si>
  <si>
    <t>K1,K2</t>
  </si>
  <si>
    <t>header, through hole (4-way) pitch 2.54 mm</t>
  </si>
  <si>
    <t>SIL4E</t>
  </si>
  <si>
    <t>Lumberg</t>
  </si>
  <si>
    <t>NEB 21 R</t>
  </si>
  <si>
    <t>DC barrel jack, 1.95 mm pin, 12 V, 3 A</t>
  </si>
  <si>
    <t>NEB 21 R Lumberg</t>
  </si>
  <si>
    <t>K3</t>
  </si>
  <si>
    <t>Ettinger</t>
  </si>
  <si>
    <t>13.14.239</t>
  </si>
  <si>
    <t>Terminal pin 1.3</t>
  </si>
  <si>
    <t>PC1,PC2</t>
  </si>
  <si>
    <t>TE Connectivity</t>
  </si>
  <si>
    <t>4-103321-8</t>
  </si>
  <si>
    <t>JP1</t>
  </si>
  <si>
    <t>2-way pinheader SIL, 2.54 mm spacing, vertical</t>
  </si>
  <si>
    <t>Terminal pin, 1.3 mm diam.</t>
  </si>
  <si>
    <t>RS Essentials</t>
  </si>
  <si>
    <t>PCB  enclosed speaker, diam. 31.9 mm, lead spacing 17.53 mm</t>
  </si>
  <si>
    <t>SIL2E_130257</t>
  </si>
  <si>
    <t>RS 7243119</t>
  </si>
  <si>
    <t>LS1</t>
  </si>
  <si>
    <t>724-3119</t>
  </si>
  <si>
    <t>MCWR06X3900FTL</t>
  </si>
  <si>
    <t>390 Ω, 0W1, 1 %, SMD 0603</t>
  </si>
  <si>
    <t>MCABS-201-RC</t>
  </si>
  <si>
    <t>PCB SPEAKER</t>
  </si>
  <si>
    <t>Alternative for LS1</t>
  </si>
  <si>
    <t>Visaton</t>
  </si>
  <si>
    <t>2823 (K 23 PC - 8 Ohm)</t>
  </si>
  <si>
    <t>T73YU103KT20</t>
  </si>
  <si>
    <t>Vishay Sfernice</t>
  </si>
  <si>
    <t>10 kΩ, 0W5, 10 %, trimmer</t>
  </si>
  <si>
    <t>T73Y</t>
  </si>
  <si>
    <t>C3,C6,C11,C12,C14</t>
  </si>
  <si>
    <t>C15</t>
  </si>
  <si>
    <t>L4</t>
  </si>
  <si>
    <t>ACM4520-231-2P-T</t>
  </si>
  <si>
    <t>TDK</t>
  </si>
  <si>
    <t>ACM4520-231-2P-T, SMD Common Mode Choke 3 A, 2x50mΩ, 230Ω@100MHz</t>
  </si>
  <si>
    <t>ACM4520</t>
  </si>
  <si>
    <t>PMEG6030EP, SMD SOD-128</t>
  </si>
  <si>
    <t>Single shunt jumper 2.54 mm spacing</t>
  </si>
  <si>
    <t>SPC20479</t>
  </si>
  <si>
    <t>none</t>
  </si>
  <si>
    <t>20 kΩ, 0W1, 1 %, SMD 0603</t>
  </si>
  <si>
    <t>MCMR06X2002FTL</t>
  </si>
  <si>
    <t>BOM::150002-1::T-Board Audio Amplifier::v1.1</t>
  </si>
  <si>
    <t>PCB 150002-1 v1.1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</si>
</sst>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10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3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/>
    <xf numFmtId="49" fontId="0" fillId="0" borderId="0" xfId="0" applyNumberFormat="1" applyFont="1"/>
    <xf numFmtId="0" fontId="0" fillId="0" borderId="0" xfId="0" applyFont="1"/>
    <xf numFmtId="0" fontId="2" fillId="2" borderId="0" xfId="0" applyFont="1" applyFill="1"/>
    <xf numFmtId="49" fontId="2" fillId="2" borderId="0" xfId="0" applyNumberFormat="1" applyFont="1" applyFill="1"/>
    <xf numFmtId="49" fontId="3" fillId="3" borderId="0" xfId="0" applyNumberFormat="1" applyFont="1" applyFill="1"/>
    <xf numFmtId="0" fontId="3" fillId="3" borderId="0" xfId="0" applyFont="1" applyFill="1"/>
    <xf numFmtId="49" fontId="4" fillId="0" borderId="0" xfId="0" applyNumberFormat="1" applyFont="1" applyFill="1"/>
    <xf numFmtId="0" fontId="4" fillId="0" borderId="0" xfId="0" applyFont="1" applyFill="1"/>
    <xf numFmtId="0" fontId="6" fillId="0" borderId="0" xfId="0" applyFont="1"/>
    <xf numFmtId="0" fontId="5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16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64" fontId="0" fillId="0" borderId="0" xfId="0" applyNumberFormat="1" applyFont="1"/>
    <xf numFmtId="0" fontId="9" fillId="0" borderId="0" xfId="0" applyFont="1" applyAlignment="1">
      <alignment vertical="center"/>
    </xf>
    <xf numFmtId="49" fontId="3" fillId="4" borderId="0" xfId="0" applyNumberFormat="1" applyFont="1" applyFill="1"/>
    <xf numFmtId="0" fontId="3" fillId="4" borderId="0" xfId="0" applyFont="1" applyFill="1"/>
    <xf numFmtId="0" fontId="9" fillId="5" borderId="0" xfId="0" applyFont="1" applyFill="1" applyAlignment="1">
      <alignment vertical="center"/>
    </xf>
    <xf numFmtId="0" fontId="2" fillId="2" borderId="0" xfId="0" applyFont="1" applyFill="1" applyAlignment="1">
      <alignment wrapText="1"/>
    </xf>
    <xf numFmtId="0" fontId="8" fillId="2" borderId="0" xfId="0" applyFont="1" applyFill="1"/>
    <xf numFmtId="49" fontId="0" fillId="0" borderId="0" xfId="0" applyNumberFormat="1"/>
    <xf numFmtId="49" fontId="1" fillId="2" borderId="0" xfId="0" applyNumberFormat="1" applyFont="1" applyFill="1" applyAlignment="1">
      <alignment horizontal="left"/>
    </xf>
    <xf numFmtId="0" fontId="5" fillId="6" borderId="3" xfId="0" applyFont="1" applyFill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8"/>
  <sheetViews>
    <sheetView tabSelected="1" workbookViewId="0" topLeftCell="A1">
      <selection activeCell="A39" sqref="A39"/>
    </sheetView>
  </sheetViews>
  <sheetFormatPr defaultColWidth="11.57421875" defaultRowHeight="12.75"/>
  <cols>
    <col min="1" max="1" width="69.28125" style="1" bestFit="1" customWidth="1"/>
    <col min="2" max="2" width="19.140625" style="1" bestFit="1" customWidth="1"/>
    <col min="3" max="3" width="21.421875" style="1" bestFit="1" customWidth="1"/>
    <col min="4" max="4" width="17.28125" style="1" bestFit="1" customWidth="1"/>
    <col min="5" max="5" width="18.00390625" style="1" bestFit="1" customWidth="1"/>
    <col min="6" max="6" width="6.00390625" style="2" bestFit="1" customWidth="1"/>
    <col min="7" max="7" width="10.28125" style="2" bestFit="1" customWidth="1"/>
    <col min="8" max="8" width="8.57421875" style="2" bestFit="1" customWidth="1"/>
    <col min="9" max="9" width="11.57421875" style="2" customWidth="1"/>
    <col min="10" max="10" width="73.7109375" style="2" bestFit="1" customWidth="1"/>
    <col min="11" max="11" width="48.7109375" style="2" customWidth="1"/>
    <col min="12" max="16384" width="11.57421875" style="2" customWidth="1"/>
  </cols>
  <sheetData>
    <row r="1" spans="1:11" s="3" customFormat="1" ht="20.25">
      <c r="A1" s="22" t="s">
        <v>147</v>
      </c>
      <c r="B1" s="22"/>
      <c r="C1" s="22"/>
      <c r="D1" s="22"/>
      <c r="E1" s="22"/>
      <c r="F1" s="22"/>
      <c r="K1" s="20" t="s">
        <v>16</v>
      </c>
    </row>
    <row r="2" spans="1:11" s="3" customFormat="1" ht="2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3" t="s">
        <v>14</v>
      </c>
      <c r="G2" s="3" t="s">
        <v>5</v>
      </c>
      <c r="H2" s="3" t="s">
        <v>15</v>
      </c>
      <c r="J2" s="3" t="s">
        <v>17</v>
      </c>
      <c r="K2" s="19" t="s">
        <v>18</v>
      </c>
    </row>
    <row r="3" spans="1:10" s="17" customFormat="1" ht="15">
      <c r="A3" s="16" t="s">
        <v>6</v>
      </c>
      <c r="B3" s="16"/>
      <c r="C3" s="16"/>
      <c r="D3" s="16"/>
      <c r="E3" s="16"/>
      <c r="F3" s="17">
        <f>SUM(F4:F10)</f>
        <v>12</v>
      </c>
      <c r="J3" s="18" t="str">
        <f>CONCATENATE(E3,IF(ISBLANK(E3),""," = "),A3)</f>
        <v>Resistor</v>
      </c>
    </row>
    <row r="4" spans="1:10" ht="15">
      <c r="A4" s="1" t="s">
        <v>30</v>
      </c>
      <c r="B4" s="1" t="s">
        <v>31</v>
      </c>
      <c r="C4" t="s">
        <v>32</v>
      </c>
      <c r="D4" s="1" t="s">
        <v>25</v>
      </c>
      <c r="E4" s="1" t="s">
        <v>33</v>
      </c>
      <c r="F4" s="2">
        <v>1</v>
      </c>
      <c r="G4">
        <v>2447272</v>
      </c>
      <c r="J4" s="15" t="str">
        <f aca="true" t="shared" si="0" ref="J4:J85">CONCATENATE(E4,IF(ISBLANK(E4),""," = "),A4)</f>
        <v>R1 = 1 kΩ, 0W1, 1 %, SMD 0603</v>
      </c>
    </row>
    <row r="5" spans="1:10" ht="15">
      <c r="A5" s="1" t="s">
        <v>34</v>
      </c>
      <c r="B5" s="1" t="s">
        <v>31</v>
      </c>
      <c r="C5" t="s">
        <v>35</v>
      </c>
      <c r="D5" s="1" t="s">
        <v>25</v>
      </c>
      <c r="E5" s="1" t="s">
        <v>36</v>
      </c>
      <c r="F5" s="2">
        <v>5</v>
      </c>
      <c r="G5">
        <v>2447226</v>
      </c>
      <c r="J5" s="15" t="str">
        <f t="shared" si="0"/>
        <v>R2-R6 = 100 kΩ, 0W1, 1 %, SMD 0603</v>
      </c>
    </row>
    <row r="6" spans="1:10" ht="15">
      <c r="A6" s="1" t="s">
        <v>37</v>
      </c>
      <c r="B6" s="1" t="s">
        <v>31</v>
      </c>
      <c r="C6" t="s">
        <v>38</v>
      </c>
      <c r="D6" s="1" t="s">
        <v>25</v>
      </c>
      <c r="E6" s="1" t="s">
        <v>39</v>
      </c>
      <c r="F6" s="2">
        <v>1</v>
      </c>
      <c r="G6">
        <v>2073430</v>
      </c>
      <c r="J6" s="15" t="str">
        <f t="shared" si="0"/>
        <v>R7 = 22 kΩ, 0W1, 1 %, SMD 0603</v>
      </c>
    </row>
    <row r="7" spans="1:10" ht="15">
      <c r="A7" s="1" t="s">
        <v>40</v>
      </c>
      <c r="B7" s="1" t="s">
        <v>31</v>
      </c>
      <c r="C7" t="s">
        <v>41</v>
      </c>
      <c r="D7" s="1" t="s">
        <v>25</v>
      </c>
      <c r="E7" s="1" t="s">
        <v>42</v>
      </c>
      <c r="F7" s="2">
        <v>2</v>
      </c>
      <c r="G7">
        <v>2447230</v>
      </c>
      <c r="J7" s="15" t="str">
        <f t="shared" si="0"/>
        <v>R8,R10 = 10 kΩ, 0W1, 1 %, SMD 0603</v>
      </c>
    </row>
    <row r="8" spans="1:10" ht="15">
      <c r="A8" s="1" t="s">
        <v>145</v>
      </c>
      <c r="B8" s="1" t="s">
        <v>31</v>
      </c>
      <c r="C8" t="s">
        <v>146</v>
      </c>
      <c r="D8" s="1" t="s">
        <v>25</v>
      </c>
      <c r="E8" s="1" t="s">
        <v>43</v>
      </c>
      <c r="F8" s="2">
        <v>1</v>
      </c>
      <c r="G8">
        <v>2073421</v>
      </c>
      <c r="J8" s="15" t="str">
        <f aca="true" t="shared" si="1" ref="J8:J10">CONCATENATE(E8,IF(ISBLANK(E8),""," = "),A8)</f>
        <v>R9 = 20 kΩ, 0W1, 1 %, SMD 0603</v>
      </c>
    </row>
    <row r="9" spans="1:10" ht="15">
      <c r="A9" s="1" t="s">
        <v>124</v>
      </c>
      <c r="B9" s="1" t="s">
        <v>31</v>
      </c>
      <c r="C9" t="s">
        <v>123</v>
      </c>
      <c r="D9" s="1" t="s">
        <v>25</v>
      </c>
      <c r="E9" s="1" t="s">
        <v>45</v>
      </c>
      <c r="F9" s="2">
        <v>1</v>
      </c>
      <c r="G9">
        <v>2447353</v>
      </c>
      <c r="J9" s="15" t="str">
        <f t="shared" si="1"/>
        <v>R11 = 390 Ω, 0W1, 1 %, SMD 0603</v>
      </c>
    </row>
    <row r="10" spans="1:10" ht="15">
      <c r="A10" s="1" t="s">
        <v>132</v>
      </c>
      <c r="B10" s="1" t="s">
        <v>131</v>
      </c>
      <c r="C10" t="s">
        <v>130</v>
      </c>
      <c r="D10" s="1" t="s">
        <v>133</v>
      </c>
      <c r="E10" s="1" t="s">
        <v>44</v>
      </c>
      <c r="F10" s="2">
        <v>1</v>
      </c>
      <c r="G10">
        <v>1357152</v>
      </c>
      <c r="J10" s="15" t="str">
        <f t="shared" si="1"/>
        <v>P1 = 10 kΩ, 0W5, 10 %, trimmer</v>
      </c>
    </row>
    <row r="11" spans="1:10" s="17" customFormat="1" ht="15">
      <c r="A11" s="16" t="s">
        <v>7</v>
      </c>
      <c r="B11" s="16"/>
      <c r="C11" s="16"/>
      <c r="D11" s="16"/>
      <c r="E11" s="16"/>
      <c r="F11" s="17">
        <f>SUM(F12:F19)</f>
        <v>15</v>
      </c>
      <c r="J11" s="18" t="str">
        <f t="shared" si="0"/>
        <v>Capacitor</v>
      </c>
    </row>
    <row r="12" spans="1:10" ht="15">
      <c r="A12" s="1" t="s">
        <v>46</v>
      </c>
      <c r="B12" s="1" t="s">
        <v>47</v>
      </c>
      <c r="C12" t="s">
        <v>48</v>
      </c>
      <c r="D12" s="1" t="s">
        <v>49</v>
      </c>
      <c r="E12" s="1" t="s">
        <v>50</v>
      </c>
      <c r="F12" s="2">
        <v>2</v>
      </c>
      <c r="G12">
        <v>2395779</v>
      </c>
      <c r="J12" s="15" t="str">
        <f>CONCATENATE(E12,IF(ISBLANK(E12),""," = "),A12)</f>
        <v>C1,C2 = 1 µF, 25 V, 10 %, X7R, SMD 0805</v>
      </c>
    </row>
    <row r="13" spans="1:10" ht="15">
      <c r="A13" s="1" t="s">
        <v>51</v>
      </c>
      <c r="B13" s="1" t="s">
        <v>31</v>
      </c>
      <c r="C13" t="s">
        <v>52</v>
      </c>
      <c r="D13" s="1" t="s">
        <v>25</v>
      </c>
      <c r="E13" s="1" t="s">
        <v>134</v>
      </c>
      <c r="F13" s="2">
        <v>5</v>
      </c>
      <c r="G13">
        <v>1759016</v>
      </c>
      <c r="J13" s="15" t="str">
        <f t="shared" si="0"/>
        <v>C3,C6,C11,C12,C14 = 100 nF, 16 V, 10 %, X7R, SMD 0603</v>
      </c>
    </row>
    <row r="14" spans="1:10" ht="15">
      <c r="A14" s="1" t="s">
        <v>53</v>
      </c>
      <c r="B14" s="1" t="s">
        <v>31</v>
      </c>
      <c r="C14" t="s">
        <v>54</v>
      </c>
      <c r="D14" s="1" t="s">
        <v>25</v>
      </c>
      <c r="E14" s="1" t="s">
        <v>55</v>
      </c>
      <c r="F14" s="2">
        <v>2</v>
      </c>
      <c r="G14">
        <v>2320816</v>
      </c>
      <c r="J14" s="15" t="str">
        <f aca="true" t="shared" si="2" ref="J14:J19">CONCATENATE(E14,IF(ISBLANK(E14),""," = "),A14)</f>
        <v>C4,C5 = 220 nF, 10 V, 10 %, X7R, SMD 0603</v>
      </c>
    </row>
    <row r="15" spans="1:10" ht="15">
      <c r="A15" s="1" t="s">
        <v>59</v>
      </c>
      <c r="B15" s="1" t="s">
        <v>60</v>
      </c>
      <c r="C15" t="s">
        <v>61</v>
      </c>
      <c r="D15" s="1" t="s">
        <v>25</v>
      </c>
      <c r="E15" s="1" t="s">
        <v>62</v>
      </c>
      <c r="F15" s="2">
        <v>1</v>
      </c>
      <c r="G15">
        <v>1833804</v>
      </c>
      <c r="J15" s="15" t="str">
        <f t="shared" si="2"/>
        <v>C7 = 10 µF, 6V3, 20 %, X5R, SMD 0603</v>
      </c>
    </row>
    <row r="16" spans="1:10" ht="15">
      <c r="A16" t="s">
        <v>57</v>
      </c>
      <c r="B16" s="1" t="s">
        <v>31</v>
      </c>
      <c r="C16" t="s">
        <v>58</v>
      </c>
      <c r="D16" s="1" t="s">
        <v>25</v>
      </c>
      <c r="E16" s="1" t="s">
        <v>56</v>
      </c>
      <c r="F16" s="2">
        <v>2</v>
      </c>
      <c r="G16">
        <v>1759089</v>
      </c>
      <c r="J16" s="15" t="str">
        <f t="shared" si="2"/>
        <v>C8,C9 = 1 nF, 50 V, 5 %, C0G/NP0, SMD 0603</v>
      </c>
    </row>
    <row r="17" spans="1:10" ht="15">
      <c r="A17" s="1" t="s">
        <v>63</v>
      </c>
      <c r="B17" s="1" t="s">
        <v>31</v>
      </c>
      <c r="C17" t="s">
        <v>64</v>
      </c>
      <c r="D17" s="1" t="s">
        <v>65</v>
      </c>
      <c r="E17" s="1" t="s">
        <v>66</v>
      </c>
      <c r="F17" s="2">
        <v>1</v>
      </c>
      <c r="G17">
        <v>1236692</v>
      </c>
      <c r="J17" s="15" t="str">
        <f t="shared" si="2"/>
        <v>C10 = 47 µF, 100 V, 20 %, diam. 13 mm, lead spacing 5 mm, Ir 240 mA</v>
      </c>
    </row>
    <row r="18" spans="1:10" ht="15">
      <c r="A18" s="1" t="s">
        <v>67</v>
      </c>
      <c r="B18" s="1" t="s">
        <v>31</v>
      </c>
      <c r="C18" t="s">
        <v>68</v>
      </c>
      <c r="D18" s="1" t="s">
        <v>69</v>
      </c>
      <c r="E18" s="1" t="s">
        <v>71</v>
      </c>
      <c r="F18" s="2">
        <v>1</v>
      </c>
      <c r="G18">
        <v>2320911</v>
      </c>
      <c r="J18" s="15" t="str">
        <f t="shared" si="2"/>
        <v>C13 = 22 µF, 6V3, 10 %, X5R, SMD 1206</v>
      </c>
    </row>
    <row r="19" spans="1:10" ht="15">
      <c r="A19" s="1" t="s">
        <v>72</v>
      </c>
      <c r="B19" s="1" t="s">
        <v>31</v>
      </c>
      <c r="C19" t="s">
        <v>70</v>
      </c>
      <c r="D19" s="1" t="s">
        <v>69</v>
      </c>
      <c r="E19" s="1" t="s">
        <v>135</v>
      </c>
      <c r="F19" s="2">
        <v>1</v>
      </c>
      <c r="G19">
        <v>2320887</v>
      </c>
      <c r="J19" s="15" t="str">
        <f t="shared" si="2"/>
        <v>C15 = 10 µF, 25V, 10 %, X5R, SMD 1206</v>
      </c>
    </row>
    <row r="20" spans="1:10" s="6" customFormat="1" ht="15">
      <c r="A20" s="5" t="s">
        <v>19</v>
      </c>
      <c r="B20" s="5"/>
      <c r="C20" s="5"/>
      <c r="D20" s="5"/>
      <c r="E20" s="5"/>
      <c r="F20" s="6">
        <f>SUM(F21:F23)</f>
        <v>4</v>
      </c>
      <c r="J20" s="18" t="str">
        <f t="shared" si="0"/>
        <v>Inductor</v>
      </c>
    </row>
    <row r="21" spans="1:10" ht="15">
      <c r="A21" t="s">
        <v>29</v>
      </c>
      <c r="B21" s="1" t="s">
        <v>24</v>
      </c>
      <c r="C21" t="s">
        <v>23</v>
      </c>
      <c r="D21" s="1" t="s">
        <v>25</v>
      </c>
      <c r="E21" s="1" t="s">
        <v>26</v>
      </c>
      <c r="F21" s="2">
        <v>2</v>
      </c>
      <c r="G21">
        <v>1781094</v>
      </c>
      <c r="H21" s="1"/>
      <c r="J21" s="15" t="str">
        <f t="shared" si="0"/>
        <v>L1,L2 = BLM18KG601SN1D, 1.3A, 0.15Ω, 600Ω@100MHz, Murata, SMD 0603</v>
      </c>
    </row>
    <row r="22" spans="1:10" ht="15">
      <c r="A22" t="s">
        <v>139</v>
      </c>
      <c r="B22" s="1" t="s">
        <v>138</v>
      </c>
      <c r="C22" t="s">
        <v>137</v>
      </c>
      <c r="D22" s="1" t="s">
        <v>140</v>
      </c>
      <c r="E22" s="1" t="s">
        <v>27</v>
      </c>
      <c r="F22" s="2">
        <v>1</v>
      </c>
      <c r="G22">
        <v>2407404</v>
      </c>
      <c r="H22" s="1"/>
      <c r="J22" s="15" t="str">
        <f t="shared" si="0"/>
        <v>L3 = ACM4520-231-2P-T, SMD Common Mode Choke 3 A, 2x50mΩ, 230Ω@100MHz</v>
      </c>
    </row>
    <row r="23" spans="1:10" ht="15">
      <c r="A23" s="1" t="s">
        <v>20</v>
      </c>
      <c r="B23" s="1" t="s">
        <v>21</v>
      </c>
      <c r="C23" t="s">
        <v>22</v>
      </c>
      <c r="D23" t="s">
        <v>22</v>
      </c>
      <c r="E23" s="1" t="s">
        <v>136</v>
      </c>
      <c r="F23" s="2">
        <v>1</v>
      </c>
      <c r="G23">
        <v>2292532</v>
      </c>
      <c r="J23" s="15" t="str">
        <f t="shared" si="0"/>
        <v>L4 = 10 µH, 2.1 A, shielded, SMD (Laird TYS5040100M-10)</v>
      </c>
    </row>
    <row r="24" spans="1:10" s="6" customFormat="1" ht="15">
      <c r="A24" s="5" t="s">
        <v>28</v>
      </c>
      <c r="B24" s="5"/>
      <c r="C24" s="5"/>
      <c r="D24" s="5"/>
      <c r="E24" s="5"/>
      <c r="F24" s="6">
        <f>SUM(F25:F30)</f>
        <v>7</v>
      </c>
      <c r="J24" s="18" t="str">
        <f t="shared" si="0"/>
        <v>Semiconductor</v>
      </c>
    </row>
    <row r="25" spans="1:10" ht="15">
      <c r="A25" t="s">
        <v>74</v>
      </c>
      <c r="B25" s="1" t="s">
        <v>75</v>
      </c>
      <c r="C25" t="s">
        <v>73</v>
      </c>
      <c r="D25" s="1" t="s">
        <v>76</v>
      </c>
      <c r="E25" s="1" t="s">
        <v>77</v>
      </c>
      <c r="F25" s="2">
        <v>1</v>
      </c>
      <c r="G25">
        <v>1829228</v>
      </c>
      <c r="J25" s="15" t="str">
        <f t="shared" si="0"/>
        <v>D1 = PESD5Z2.5, SMD SOD-523</v>
      </c>
    </row>
    <row r="26" spans="1:10" ht="15">
      <c r="A26" t="s">
        <v>141</v>
      </c>
      <c r="B26" s="1" t="s">
        <v>75</v>
      </c>
      <c r="C26" t="s">
        <v>78</v>
      </c>
      <c r="D26" s="1" t="s">
        <v>79</v>
      </c>
      <c r="E26" s="1" t="s">
        <v>80</v>
      </c>
      <c r="F26" s="2">
        <v>2</v>
      </c>
      <c r="G26">
        <v>1829207</v>
      </c>
      <c r="J26" s="15" t="str">
        <f t="shared" si="0"/>
        <v>D2,D3 = PMEG6030EP, SMD SOD-128</v>
      </c>
    </row>
    <row r="27" spans="1:10" ht="12.75">
      <c r="A27" s="2" t="s">
        <v>94</v>
      </c>
      <c r="B27" s="1" t="s">
        <v>31</v>
      </c>
      <c r="C27" t="s">
        <v>95</v>
      </c>
      <c r="D27" s="1" t="s">
        <v>96</v>
      </c>
      <c r="E27" s="1" t="s">
        <v>97</v>
      </c>
      <c r="F27" s="2">
        <v>1</v>
      </c>
      <c r="G27">
        <v>1581171</v>
      </c>
      <c r="J27" s="2" t="str">
        <f>CONCATENATE(E27,IF(ISBLANK(E27),""," = "),A27)</f>
        <v>D4 = led, green, T-1 3 mm, through hole</v>
      </c>
    </row>
    <row r="28" spans="1:10" ht="15">
      <c r="A28" t="s">
        <v>85</v>
      </c>
      <c r="B28" s="1" t="s">
        <v>82</v>
      </c>
      <c r="C28" t="s">
        <v>81</v>
      </c>
      <c r="D28" s="1" t="s">
        <v>83</v>
      </c>
      <c r="E28" s="1" t="s">
        <v>84</v>
      </c>
      <c r="F28" s="2">
        <v>1</v>
      </c>
      <c r="G28">
        <v>1842603</v>
      </c>
      <c r="J28" s="15" t="str">
        <f>CONCATENATE(E28,IF(ISBLANK(E28),""," = "),A28)</f>
        <v>IC1 = TSV912AIYST, SMD MSOP-8</v>
      </c>
    </row>
    <row r="29" spans="1:10" ht="15">
      <c r="A29" s="1" t="s">
        <v>87</v>
      </c>
      <c r="B29" s="1" t="s">
        <v>86</v>
      </c>
      <c r="C29" t="s">
        <v>88</v>
      </c>
      <c r="D29" s="1" t="s">
        <v>89</v>
      </c>
      <c r="E29" s="1" t="s">
        <v>90</v>
      </c>
      <c r="F29" s="2">
        <v>1</v>
      </c>
      <c r="G29">
        <v>2457453</v>
      </c>
      <c r="J29" s="15" t="str">
        <f>CONCATENATE(E29,IF(ISBLANK(E29),""," = "),A29)</f>
        <v>IC2 = SSM2305RMZ-REEL7, SMD RM-8</v>
      </c>
    </row>
    <row r="30" spans="1:10" ht="15">
      <c r="A30" t="s">
        <v>91</v>
      </c>
      <c r="B30" s="1" t="s">
        <v>86</v>
      </c>
      <c r="C30" t="s">
        <v>91</v>
      </c>
      <c r="D30" s="1" t="s">
        <v>92</v>
      </c>
      <c r="E30" s="1" t="s">
        <v>93</v>
      </c>
      <c r="F30" s="2">
        <v>1</v>
      </c>
      <c r="G30">
        <v>2376911</v>
      </c>
      <c r="J30" s="15" t="str">
        <f>CONCATENATE(E30,IF(ISBLANK(E30),""," = "),A30)</f>
        <v>IC3 = ADP2300AUJZ-R7</v>
      </c>
    </row>
    <row r="31" spans="1:10" s="6" customFormat="1" ht="15">
      <c r="A31" s="5" t="s">
        <v>8</v>
      </c>
      <c r="B31" s="5"/>
      <c r="C31" s="5"/>
      <c r="D31" s="5"/>
      <c r="E31" s="5"/>
      <c r="J31" s="18" t="str">
        <f t="shared" si="0"/>
        <v>Other</v>
      </c>
    </row>
    <row r="32" spans="1:10" ht="15">
      <c r="A32" s="1" t="s">
        <v>101</v>
      </c>
      <c r="B32" s="1" t="s">
        <v>98</v>
      </c>
      <c r="C32" s="1" t="s">
        <v>99</v>
      </c>
      <c r="D32" s="1" t="s">
        <v>102</v>
      </c>
      <c r="E32" s="1" t="s">
        <v>100</v>
      </c>
      <c r="F32" s="2">
        <v>2</v>
      </c>
      <c r="G32" s="2">
        <v>1022218</v>
      </c>
      <c r="J32" s="15" t="str">
        <f t="shared" si="0"/>
        <v>K1,K2 = header, through hole (4-way) pitch 2.54 mm</v>
      </c>
    </row>
    <row r="33" spans="1:10" ht="15">
      <c r="A33" s="21" t="s">
        <v>105</v>
      </c>
      <c r="B33" s="21" t="s">
        <v>103</v>
      </c>
      <c r="C33" t="s">
        <v>104</v>
      </c>
      <c r="D33" s="21" t="s">
        <v>106</v>
      </c>
      <c r="E33" s="21" t="s">
        <v>107</v>
      </c>
      <c r="F33" s="2">
        <v>1</v>
      </c>
      <c r="G33">
        <v>1217037</v>
      </c>
      <c r="J33" s="15" t="str">
        <f t="shared" si="0"/>
        <v>K3 = DC barrel jack, 1.95 mm pin, 12 V, 3 A</v>
      </c>
    </row>
    <row r="34" spans="1:10" ht="15">
      <c r="A34" s="1" t="s">
        <v>116</v>
      </c>
      <c r="B34" s="1" t="s">
        <v>108</v>
      </c>
      <c r="C34" t="s">
        <v>109</v>
      </c>
      <c r="D34" s="1" t="s">
        <v>110</v>
      </c>
      <c r="E34" s="1" t="s">
        <v>111</v>
      </c>
      <c r="F34" s="2">
        <v>2</v>
      </c>
      <c r="G34">
        <v>1336232</v>
      </c>
      <c r="J34" s="15" t="str">
        <f t="shared" si="0"/>
        <v>PC1,PC2 = Terminal pin, 1.3 mm diam.</v>
      </c>
    </row>
    <row r="35" spans="1:10" ht="15">
      <c r="A35" s="1" t="s">
        <v>115</v>
      </c>
      <c r="B35" s="1" t="s">
        <v>112</v>
      </c>
      <c r="C35" s="1" t="s">
        <v>113</v>
      </c>
      <c r="D35" s="1" t="s">
        <v>119</v>
      </c>
      <c r="E35" s="1" t="s">
        <v>114</v>
      </c>
      <c r="F35" s="2">
        <v>1</v>
      </c>
      <c r="G35">
        <v>1098454</v>
      </c>
      <c r="J35" s="15" t="str">
        <f>CONCATENATE(E35,IF(ISBLANK(E35),""," = "),A35)</f>
        <v>JP1 = 2-way pinheader SIL, 2.54 mm spacing, vertical</v>
      </c>
    </row>
    <row r="36" spans="1:10" ht="15">
      <c r="A36" s="1" t="s">
        <v>142</v>
      </c>
      <c r="B36" s="1" t="s">
        <v>31</v>
      </c>
      <c r="C36" t="s">
        <v>143</v>
      </c>
      <c r="D36" s="1" t="s">
        <v>144</v>
      </c>
      <c r="E36" s="1" t="s">
        <v>114</v>
      </c>
      <c r="F36" s="2">
        <v>1</v>
      </c>
      <c r="G36">
        <v>2396301</v>
      </c>
      <c r="J36" s="15" t="str">
        <f>CONCATENATE(E36,IF(ISBLANK(E36),""," = "),A36)</f>
        <v>JP1 = Single shunt jumper 2.54 mm spacing</v>
      </c>
    </row>
    <row r="37" spans="1:10" ht="15">
      <c r="A37" s="1" t="s">
        <v>118</v>
      </c>
      <c r="B37" s="1" t="s">
        <v>117</v>
      </c>
      <c r="C37" s="1" t="s">
        <v>120</v>
      </c>
      <c r="D37" s="1" t="s">
        <v>126</v>
      </c>
      <c r="E37" s="1" t="s">
        <v>121</v>
      </c>
      <c r="F37" s="2">
        <v>1</v>
      </c>
      <c r="G37"/>
      <c r="H37" t="s">
        <v>122</v>
      </c>
      <c r="J37" s="15" t="str">
        <f>CONCATENATE(E37,IF(ISBLANK(E37),""," = "),A37)</f>
        <v>LS1 = PCB  enclosed speaker, diam. 31.9 mm, lead spacing 17.53 mm</v>
      </c>
    </row>
    <row r="38" spans="1:10" s="6" customFormat="1" ht="15">
      <c r="A38" s="5" t="s">
        <v>9</v>
      </c>
      <c r="B38" s="5"/>
      <c r="C38" s="5"/>
      <c r="D38" s="5"/>
      <c r="E38" s="5"/>
      <c r="J38" s="18" t="str">
        <f t="shared" si="0"/>
        <v>Misc.</v>
      </c>
    </row>
    <row r="39" spans="1:10" s="8" customFormat="1" ht="15">
      <c r="A39" s="7" t="s">
        <v>148</v>
      </c>
      <c r="B39" s="7"/>
      <c r="C39" s="7"/>
      <c r="D39" s="7"/>
      <c r="E39" s="7"/>
      <c r="J39" s="15" t="str">
        <f t="shared" si="0"/>
        <v>PCB 150002-1 v1.1</v>
      </c>
    </row>
    <row r="40" ht="15">
      <c r="J40" s="15" t="str">
        <f t="shared" si="0"/>
        <v/>
      </c>
    </row>
    <row r="41" spans="1:10" ht="15">
      <c r="A41" s="1" t="s">
        <v>127</v>
      </c>
      <c r="B41" s="1" t="s">
        <v>31</v>
      </c>
      <c r="C41" t="s">
        <v>125</v>
      </c>
      <c r="D41" s="1" t="s">
        <v>126</v>
      </c>
      <c r="E41" s="1" t="s">
        <v>121</v>
      </c>
      <c r="G41">
        <v>2361100</v>
      </c>
      <c r="J41" s="15" t="str">
        <f>CONCATENATE(E41,IF(ISBLANK(E41),""," = "),A41)</f>
        <v>LS1 = Alternative for LS1</v>
      </c>
    </row>
    <row r="42" spans="1:10" ht="15">
      <c r="A42" s="1" t="s">
        <v>127</v>
      </c>
      <c r="B42" s="1" t="s">
        <v>128</v>
      </c>
      <c r="C42" t="s">
        <v>129</v>
      </c>
      <c r="D42" s="1" t="s">
        <v>126</v>
      </c>
      <c r="E42" s="1" t="s">
        <v>121</v>
      </c>
      <c r="G42">
        <v>2357167</v>
      </c>
      <c r="J42" s="15" t="str">
        <f t="shared" si="0"/>
        <v>LS1 = Alternative for LS1</v>
      </c>
    </row>
    <row r="43" ht="15">
      <c r="J43" s="15" t="str">
        <f t="shared" si="0"/>
        <v/>
      </c>
    </row>
    <row r="44" ht="15">
      <c r="J44" s="15" t="str">
        <f t="shared" si="0"/>
        <v/>
      </c>
    </row>
    <row r="45" spans="3:10" ht="15">
      <c r="C45"/>
      <c r="G45"/>
      <c r="J45" s="15" t="str">
        <f t="shared" si="0"/>
        <v/>
      </c>
    </row>
    <row r="46" ht="15">
      <c r="J46" s="15" t="str">
        <f t="shared" si="0"/>
        <v/>
      </c>
    </row>
    <row r="47" ht="15">
      <c r="J47" s="15" t="str">
        <f t="shared" si="0"/>
        <v/>
      </c>
    </row>
    <row r="48" ht="15">
      <c r="J48" s="15" t="str">
        <f t="shared" si="0"/>
        <v/>
      </c>
    </row>
    <row r="49" ht="15">
      <c r="J49" s="15" t="str">
        <f t="shared" si="0"/>
        <v/>
      </c>
    </row>
    <row r="50" spans="1:10" ht="15">
      <c r="A50"/>
      <c r="J50" s="15" t="str">
        <f t="shared" si="0"/>
        <v/>
      </c>
    </row>
    <row r="51" spans="1:10" ht="15">
      <c r="A51"/>
      <c r="J51" s="15" t="str">
        <f t="shared" si="0"/>
        <v/>
      </c>
    </row>
    <row r="52" spans="1:10" ht="15">
      <c r="A52"/>
      <c r="J52" s="15" t="str">
        <f t="shared" si="0"/>
        <v/>
      </c>
    </row>
    <row r="53" spans="1:10" ht="15">
      <c r="A53"/>
      <c r="J53" s="15" t="str">
        <f t="shared" si="0"/>
        <v/>
      </c>
    </row>
    <row r="54" spans="1:10" ht="15">
      <c r="A54"/>
      <c r="J54" s="15" t="str">
        <f t="shared" si="0"/>
        <v/>
      </c>
    </row>
    <row r="55" ht="15">
      <c r="J55" s="15" t="str">
        <f t="shared" si="0"/>
        <v/>
      </c>
    </row>
    <row r="56" ht="15">
      <c r="J56" s="15" t="str">
        <f t="shared" si="0"/>
        <v/>
      </c>
    </row>
    <row r="57" ht="15">
      <c r="J57" s="15" t="str">
        <f t="shared" si="0"/>
        <v/>
      </c>
    </row>
    <row r="58" spans="1:10" ht="15">
      <c r="A58"/>
      <c r="J58" s="15" t="str">
        <f t="shared" si="0"/>
        <v/>
      </c>
    </row>
    <row r="59" ht="15">
      <c r="J59" s="15" t="str">
        <f t="shared" si="0"/>
        <v/>
      </c>
    </row>
    <row r="60" ht="15">
      <c r="J60" s="15" t="str">
        <f t="shared" si="0"/>
        <v/>
      </c>
    </row>
    <row r="61" ht="15">
      <c r="J61" s="15" t="str">
        <f t="shared" si="0"/>
        <v/>
      </c>
    </row>
    <row r="62" ht="15">
      <c r="J62" s="15" t="str">
        <f t="shared" si="0"/>
        <v/>
      </c>
    </row>
    <row r="63" ht="15">
      <c r="J63" s="15" t="str">
        <f t="shared" si="0"/>
        <v/>
      </c>
    </row>
    <row r="64" ht="15">
      <c r="J64" s="15" t="str">
        <f t="shared" si="0"/>
        <v/>
      </c>
    </row>
    <row r="65" ht="15">
      <c r="J65" s="15" t="str">
        <f t="shared" si="0"/>
        <v/>
      </c>
    </row>
    <row r="66" ht="15">
      <c r="J66" s="15" t="str">
        <f t="shared" si="0"/>
        <v/>
      </c>
    </row>
    <row r="67" ht="15">
      <c r="J67" s="15" t="str">
        <f t="shared" si="0"/>
        <v/>
      </c>
    </row>
    <row r="68" ht="15">
      <c r="J68" s="15" t="str">
        <f t="shared" si="0"/>
        <v/>
      </c>
    </row>
    <row r="69" ht="15">
      <c r="J69" s="15" t="str">
        <f t="shared" si="0"/>
        <v/>
      </c>
    </row>
    <row r="70" ht="15">
      <c r="J70" s="15" t="str">
        <f t="shared" si="0"/>
        <v/>
      </c>
    </row>
    <row r="71" ht="15">
      <c r="J71" s="15" t="str">
        <f t="shared" si="0"/>
        <v/>
      </c>
    </row>
    <row r="72" ht="15">
      <c r="J72" s="15" t="str">
        <f t="shared" si="0"/>
        <v/>
      </c>
    </row>
    <row r="73" ht="15">
      <c r="J73" s="15" t="str">
        <f t="shared" si="0"/>
        <v/>
      </c>
    </row>
    <row r="74" ht="15">
      <c r="J74" s="15" t="str">
        <f t="shared" si="0"/>
        <v/>
      </c>
    </row>
    <row r="75" ht="15">
      <c r="J75" s="15" t="str">
        <f t="shared" si="0"/>
        <v/>
      </c>
    </row>
    <row r="76" ht="15">
      <c r="J76" s="15" t="str">
        <f t="shared" si="0"/>
        <v/>
      </c>
    </row>
    <row r="77" ht="15">
      <c r="J77" s="15" t="str">
        <f t="shared" si="0"/>
        <v/>
      </c>
    </row>
    <row r="78" ht="15">
      <c r="J78" s="15" t="str">
        <f t="shared" si="0"/>
        <v/>
      </c>
    </row>
    <row r="79" ht="15">
      <c r="J79" s="15" t="str">
        <f t="shared" si="0"/>
        <v/>
      </c>
    </row>
    <row r="80" ht="15">
      <c r="J80" s="15" t="str">
        <f t="shared" si="0"/>
        <v/>
      </c>
    </row>
    <row r="81" ht="15">
      <c r="J81" s="15" t="str">
        <f t="shared" si="0"/>
        <v/>
      </c>
    </row>
    <row r="82" ht="15">
      <c r="J82" s="15" t="str">
        <f t="shared" si="0"/>
        <v/>
      </c>
    </row>
    <row r="83" ht="15">
      <c r="J83" s="15" t="str">
        <f t="shared" si="0"/>
        <v/>
      </c>
    </row>
    <row r="84" ht="15">
      <c r="J84" s="15" t="str">
        <f t="shared" si="0"/>
        <v/>
      </c>
    </row>
    <row r="85" ht="15">
      <c r="J85" s="15" t="str">
        <f t="shared" si="0"/>
        <v/>
      </c>
    </row>
    <row r="86" ht="15">
      <c r="J86" s="15" t="str">
        <f aca="true" t="shared" si="3" ref="J86:J118">CONCATENATE(E86,IF(ISBLANK(E86),""," = "),A86)</f>
        <v/>
      </c>
    </row>
    <row r="87" ht="15">
      <c r="J87" s="15" t="str">
        <f t="shared" si="3"/>
        <v/>
      </c>
    </row>
    <row r="88" ht="15">
      <c r="J88" s="15" t="str">
        <f t="shared" si="3"/>
        <v/>
      </c>
    </row>
    <row r="89" ht="15">
      <c r="J89" s="15" t="str">
        <f t="shared" si="3"/>
        <v/>
      </c>
    </row>
    <row r="90" ht="15">
      <c r="J90" s="15" t="str">
        <f t="shared" si="3"/>
        <v/>
      </c>
    </row>
    <row r="91" ht="15">
      <c r="J91" s="15" t="str">
        <f t="shared" si="3"/>
        <v/>
      </c>
    </row>
    <row r="92" ht="15">
      <c r="J92" s="15" t="str">
        <f t="shared" si="3"/>
        <v/>
      </c>
    </row>
    <row r="93" ht="15">
      <c r="J93" s="15" t="str">
        <f t="shared" si="3"/>
        <v/>
      </c>
    </row>
    <row r="94" ht="15">
      <c r="J94" s="15" t="str">
        <f t="shared" si="3"/>
        <v/>
      </c>
    </row>
    <row r="95" ht="15">
      <c r="J95" s="15" t="str">
        <f t="shared" si="3"/>
        <v/>
      </c>
    </row>
    <row r="96" ht="15">
      <c r="J96" s="15" t="str">
        <f t="shared" si="3"/>
        <v/>
      </c>
    </row>
    <row r="97" ht="15">
      <c r="J97" s="15" t="str">
        <f t="shared" si="3"/>
        <v/>
      </c>
    </row>
    <row r="98" ht="15">
      <c r="J98" s="15" t="str">
        <f t="shared" si="3"/>
        <v/>
      </c>
    </row>
    <row r="99" ht="15">
      <c r="J99" s="15" t="str">
        <f t="shared" si="3"/>
        <v/>
      </c>
    </row>
    <row r="100" ht="15">
      <c r="J100" s="15" t="str">
        <f t="shared" si="3"/>
        <v/>
      </c>
    </row>
    <row r="101" ht="15">
      <c r="J101" s="15" t="str">
        <f t="shared" si="3"/>
        <v/>
      </c>
    </row>
    <row r="102" ht="15">
      <c r="J102" s="15" t="str">
        <f t="shared" si="3"/>
        <v/>
      </c>
    </row>
    <row r="103" ht="15">
      <c r="J103" s="15" t="str">
        <f t="shared" si="3"/>
        <v/>
      </c>
    </row>
    <row r="104" ht="15">
      <c r="J104" s="15" t="str">
        <f t="shared" si="3"/>
        <v/>
      </c>
    </row>
    <row r="105" ht="15">
      <c r="J105" s="15" t="str">
        <f t="shared" si="3"/>
        <v/>
      </c>
    </row>
    <row r="106" ht="15">
      <c r="J106" s="15" t="str">
        <f t="shared" si="3"/>
        <v/>
      </c>
    </row>
    <row r="107" ht="15">
      <c r="J107" s="15" t="str">
        <f t="shared" si="3"/>
        <v/>
      </c>
    </row>
    <row r="108" ht="15">
      <c r="J108" s="15" t="str">
        <f t="shared" si="3"/>
        <v/>
      </c>
    </row>
    <row r="109" ht="15">
      <c r="J109" s="15" t="str">
        <f t="shared" si="3"/>
        <v/>
      </c>
    </row>
    <row r="110" ht="15">
      <c r="J110" s="15" t="str">
        <f t="shared" si="3"/>
        <v/>
      </c>
    </row>
    <row r="111" ht="15">
      <c r="J111" s="15" t="str">
        <f t="shared" si="3"/>
        <v/>
      </c>
    </row>
    <row r="112" ht="15">
      <c r="J112" s="15" t="str">
        <f t="shared" si="3"/>
        <v/>
      </c>
    </row>
    <row r="113" ht="15">
      <c r="J113" s="15" t="str">
        <f t="shared" si="3"/>
        <v/>
      </c>
    </row>
    <row r="114" ht="15">
      <c r="J114" s="15" t="str">
        <f t="shared" si="3"/>
        <v/>
      </c>
    </row>
    <row r="115" ht="15">
      <c r="J115" s="15" t="str">
        <f t="shared" si="3"/>
        <v/>
      </c>
    </row>
    <row r="116" ht="15">
      <c r="J116" s="15" t="str">
        <f t="shared" si="3"/>
        <v/>
      </c>
    </row>
    <row r="117" ht="15">
      <c r="J117" s="15" t="str">
        <f t="shared" si="3"/>
        <v/>
      </c>
    </row>
    <row r="118" ht="15">
      <c r="J118" s="15" t="str">
        <f t="shared" si="3"/>
        <v/>
      </c>
    </row>
  </sheetData>
  <mergeCells count="1">
    <mergeCell ref="A1:F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"/>
  <sheetViews>
    <sheetView workbookViewId="0" topLeftCell="A1">
      <selection activeCell="A1" sqref="A1:D1"/>
    </sheetView>
  </sheetViews>
  <sheetFormatPr defaultColWidth="11.57421875" defaultRowHeight="12.75"/>
  <cols>
    <col min="1" max="1" width="13.140625" style="2" customWidth="1"/>
    <col min="2" max="2" width="6.00390625" style="2" customWidth="1"/>
    <col min="3" max="3" width="21.421875" style="2" customWidth="1"/>
    <col min="4" max="4" width="128.00390625" style="2" customWidth="1"/>
    <col min="5" max="16384" width="11.57421875" style="2" customWidth="1"/>
  </cols>
  <sheetData>
    <row r="1" spans="1:4" s="9" customFormat="1" ht="17.1" customHeight="1">
      <c r="A1" s="23" t="s">
        <v>10</v>
      </c>
      <c r="B1" s="23"/>
      <c r="C1" s="23"/>
      <c r="D1" s="23"/>
    </row>
    <row r="2" spans="1:4" s="9" customFormat="1" ht="14.85" customHeight="1">
      <c r="A2" s="10" t="s">
        <v>11</v>
      </c>
      <c r="B2" s="11" t="s">
        <v>12</v>
      </c>
      <c r="C2" s="11" t="s">
        <v>13</v>
      </c>
      <c r="D2" s="11" t="s">
        <v>0</v>
      </c>
    </row>
    <row r="3" spans="1:4" ht="12.75">
      <c r="A3" s="12"/>
      <c r="B3" s="13"/>
      <c r="C3" s="13"/>
      <c r="D3" s="13"/>
    </row>
    <row r="4" spans="1:4" ht="12.75">
      <c r="A4" s="12"/>
      <c r="B4" s="13"/>
      <c r="C4" s="13"/>
      <c r="D4" s="13"/>
    </row>
    <row r="5" ht="12.75">
      <c r="A5" s="14"/>
    </row>
    <row r="6" ht="12.75">
      <c r="A6" s="14"/>
    </row>
  </sheetData>
  <mergeCells count="1">
    <mergeCell ref="A1:D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 Giesberts | Elektor Labs</dc:creator>
  <cp:keywords/>
  <dc:description/>
  <cp:lastModifiedBy>Ton Giesberts | Elektor Labs</cp:lastModifiedBy>
  <cp:lastPrinted>2015-02-12T08:53:23Z</cp:lastPrinted>
  <dcterms:created xsi:type="dcterms:W3CDTF">2009-05-15T08:53:47Z</dcterms:created>
  <dcterms:modified xsi:type="dcterms:W3CDTF">2015-03-16T07:22:44Z</dcterms:modified>
  <cp:category/>
  <cp:version/>
  <cp:contentType/>
  <cp:contentStatus/>
</cp:coreProperties>
</file>