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0" windowWidth="20400" windowHeight="7755" tabRatio="212" activeTab="0"/>
  </bookViews>
  <sheets>
    <sheet name="BOM" sheetId="1" r:id="rId1"/>
    <sheet name="history" sheetId="2" r:id="rId2"/>
  </sheets>
  <definedNames>
    <definedName name="_xlnm.Print_Area" localSheetId="0">'BOM'!$A$1:$I$50</definedName>
  </definedNames>
  <calcPr calcId="145621"/>
</workbook>
</file>

<file path=xl/sharedStrings.xml><?xml version="1.0" encoding="utf-8"?>
<sst xmlns="http://schemas.openxmlformats.org/spreadsheetml/2006/main" count="183" uniqueCount="148">
  <si>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</si>
  <si>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</si>
  <si>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</si>
  <si>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</si>
  <si>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</si>
  <si>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</si>
  <si>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</si>
  <si>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</si>
  <si>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</si>
  <si>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</si>
  <si>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</si>
  <si>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DOCUMENT HISTORY</t>
  </si>
  <si>
    <t>Date</t>
  </si>
  <si>
    <t>Rev.</t>
  </si>
  <si>
    <t>Author</t>
  </si>
  <si>
    <t>Qnt</t>
  </si>
  <si>
    <t>RS</t>
  </si>
  <si>
    <t>BOMformul</t>
  </si>
  <si>
    <t>BOM for editors</t>
  </si>
  <si>
    <t>Comments</t>
  </si>
  <si>
    <t>EPP-70-120</t>
  </si>
  <si>
    <t>TEXAS INSTRUMENTS</t>
  </si>
  <si>
    <r>
      <t>22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</si>
  <si>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Multicomp</t>
  </si>
  <si>
    <t>MCF 0.25W 22K</t>
  </si>
  <si>
    <t>135-954</t>
  </si>
  <si>
    <t xml:space="preserve">R1 </t>
  </si>
  <si>
    <r>
      <t xml:space="preserve">820 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</si>
  <si>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820R</t>
  </si>
  <si>
    <t>707-7669</t>
  </si>
  <si>
    <t>R2</t>
  </si>
  <si>
    <r>
      <t>27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</si>
  <si>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27K</t>
  </si>
  <si>
    <t>707-7782</t>
  </si>
  <si>
    <t>R3</t>
  </si>
  <si>
    <r>
      <t>39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</si>
  <si>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39K</t>
  </si>
  <si>
    <t>707-7791</t>
  </si>
  <si>
    <t>R4</t>
  </si>
  <si>
    <r>
      <t>56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</si>
  <si>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56K</t>
  </si>
  <si>
    <t>707-7802</t>
  </si>
  <si>
    <t>R5</t>
  </si>
  <si>
    <r>
      <t>4.7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</si>
  <si>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4K7</t>
  </si>
  <si>
    <t>135-904</t>
  </si>
  <si>
    <r>
      <t>10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</si>
  <si>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10K</t>
  </si>
  <si>
    <t>135-910</t>
  </si>
  <si>
    <r>
      <t>100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</si>
  <si>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100K</t>
  </si>
  <si>
    <t>135-982</t>
  </si>
  <si>
    <t>R9</t>
  </si>
  <si>
    <t>R8,R11</t>
  </si>
  <si>
    <t>R12</t>
  </si>
  <si>
    <r>
      <t>680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</si>
  <si>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680K</t>
  </si>
  <si>
    <t>707-7892</t>
  </si>
  <si>
    <t>R13</t>
  </si>
  <si>
    <t>R6,R7,R10,R14</t>
  </si>
  <si>
    <t>135-926</t>
  </si>
  <si>
    <r>
      <t xml:space="preserve">330 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</si>
  <si>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330R</t>
  </si>
  <si>
    <t>135-825</t>
  </si>
  <si>
    <t>R15</t>
  </si>
  <si>
    <t>33nF</t>
  </si>
  <si>
    <t>100 µF, 50 V, 3.5 mm pitch, 8x11 mm</t>
  </si>
  <si>
    <t>MCGPR50V107M8X11</t>
  </si>
  <si>
    <t>EPP-CP-350-800</t>
  </si>
  <si>
    <t>228-6903</t>
  </si>
  <si>
    <t>C1,C2</t>
  </si>
  <si>
    <t>C3</t>
  </si>
  <si>
    <t>47 nF, 50 V, X7R, 2.54 mm pitch</t>
  </si>
  <si>
    <t>MCRR25473X7RK0050</t>
  </si>
  <si>
    <t>EPP-CNP-254</t>
  </si>
  <si>
    <t>736-8836</t>
  </si>
  <si>
    <t>C4,C5,C6</t>
  </si>
  <si>
    <t>1 µF, 50 V, 2 mm pitch, 5x11 mm</t>
  </si>
  <si>
    <t>MCGPR50V105M5X11</t>
  </si>
  <si>
    <t>EPP-CP-200-500</t>
  </si>
  <si>
    <t>228-6846</t>
  </si>
  <si>
    <t>C7</t>
  </si>
  <si>
    <t>LM324, quad opamp</t>
  </si>
  <si>
    <t>LM324N</t>
  </si>
  <si>
    <t>EPP-DIP-14</t>
  </si>
  <si>
    <t>661-0530</t>
  </si>
  <si>
    <t>IC1</t>
  </si>
  <si>
    <t>LM567CN</t>
  </si>
  <si>
    <t>LM567CN/NOPB</t>
  </si>
  <si>
    <t>EPP-DIP-8</t>
  </si>
  <si>
    <t>IC2</t>
  </si>
  <si>
    <r>
      <t>10 k</t>
    </r>
    <r>
      <rPr>
        <sz val="10"/>
        <rFont val="Calibri"/>
        <family val="2"/>
      </rPr>
      <t>Ω, trimmer, flat</t>
    </r>
  </si>
  <si>
    <t>TE Connectivity</t>
  </si>
  <si>
    <t>CB10MV103ME</t>
  </si>
  <si>
    <t>EPP-TRIMMER-CB10-H</t>
  </si>
  <si>
    <t>473-473</t>
  </si>
  <si>
    <t>P1</t>
  </si>
  <si>
    <r>
      <t>4.7 k</t>
    </r>
    <r>
      <rPr>
        <sz val="10"/>
        <rFont val="Calibri"/>
        <family val="2"/>
      </rPr>
      <t>Ω, trimmer, flat</t>
    </r>
  </si>
  <si>
    <t>CB10MV472ME</t>
  </si>
  <si>
    <t>473-489</t>
  </si>
  <si>
    <t>1N4148, 100 V, 200 mA, 4 ns</t>
  </si>
  <si>
    <t>NXP</t>
  </si>
  <si>
    <t>1N4148</t>
  </si>
  <si>
    <t>EPP-DO-35-x</t>
  </si>
  <si>
    <t>544-3480</t>
  </si>
  <si>
    <t>D1,D2</t>
  </si>
  <si>
    <t>Jack 3.5 mm, stereo</t>
  </si>
  <si>
    <t>Lumberg</t>
  </si>
  <si>
    <t>KLBR 4</t>
  </si>
  <si>
    <t>EPP-JACK-350</t>
  </si>
  <si>
    <t>505-1479</t>
  </si>
  <si>
    <t>Pin header, breakable, 1 row, 40-way, vertical</t>
  </si>
  <si>
    <t>4-103321-8</t>
  </si>
  <si>
    <t>EPP-SIL-M-xxx-V</t>
  </si>
  <si>
    <t>681-2058</t>
  </si>
  <si>
    <t>K1,K2,K3,K4</t>
  </si>
  <si>
    <t>IC socket, DIP-8</t>
  </si>
  <si>
    <t>2227MC-08-03-18-F1</t>
  </si>
  <si>
    <t>EPP-IC-SOCKET</t>
  </si>
  <si>
    <t>702-0654</t>
  </si>
  <si>
    <t>IC socket, DIP-14</t>
  </si>
  <si>
    <t>2227MC-14-03-10-F1</t>
  </si>
  <si>
    <t>702-0676</t>
  </si>
  <si>
    <t>K5</t>
  </si>
  <si>
    <t>EPP-LED-3MM</t>
  </si>
  <si>
    <t>228-5966</t>
  </si>
  <si>
    <t>LED1</t>
  </si>
  <si>
    <t>P2</t>
  </si>
  <si>
    <t>EPP-CNP-508</t>
  </si>
  <si>
    <t>MC0805B333K500A5.08MM</t>
  </si>
  <si>
    <t>LED, RED, 3 mm</t>
  </si>
  <si>
    <t>703-0090</t>
  </si>
  <si>
    <t>270NF, 50V</t>
  </si>
  <si>
    <t xml:space="preserve"> PANASONIC ELECTRONIC COMPONENTS</t>
  </si>
  <si>
    <t>ECQV1H274JL</t>
  </si>
  <si>
    <t>C8</t>
  </si>
  <si>
    <t>C9</t>
  </si>
  <si>
    <t>120NF, 50V</t>
  </si>
  <si>
    <t>ECQV1H124JL</t>
  </si>
  <si>
    <t>Arduino UNO</t>
  </si>
  <si>
    <t>Arduino</t>
  </si>
  <si>
    <t>A000066</t>
  </si>
  <si>
    <t>444-334</t>
  </si>
  <si>
    <t>5.08mm</t>
  </si>
  <si>
    <t>444-306</t>
  </si>
  <si>
    <r>
      <t>18 k</t>
    </r>
    <r>
      <rPr>
        <sz val="10"/>
        <rFont val="Calibri"/>
        <family val="2"/>
      </rPr>
      <t>Ω</t>
    </r>
    <r>
      <rPr>
        <sz val="10"/>
        <rFont val="Arial"/>
        <family val="2"/>
      </rPr>
      <t>, carbon film, 5%, 0.25W, 250V</t>
    </r>
  </si>
  <si>
    <t>MCF 0.25W 18K</t>
  </si>
  <si>
    <t>BOM::140086::Morse Converter Ver1.1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</si>
</sst>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49" fontId="4" fillId="0" borderId="0" xfId="0" applyNumberFormat="1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3" fillId="3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9" fillId="4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wrapText="1"/>
    </xf>
    <xf numFmtId="49" fontId="0" fillId="0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5" fillId="5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3"/>
  <sheetViews>
    <sheetView tabSelected="1" workbookViewId="0" topLeftCell="A1">
      <selection activeCell="C33" sqref="C33"/>
    </sheetView>
  </sheetViews>
  <sheetFormatPr defaultColWidth="11.57421875" defaultRowHeight="12.75"/>
  <cols>
    <col min="1" max="1" width="37.57421875" style="12" customWidth="1"/>
    <col min="2" max="2" width="39.28125" style="12" bestFit="1" customWidth="1"/>
    <col min="3" max="3" width="33.8515625" style="12" bestFit="1" customWidth="1"/>
    <col min="4" max="4" width="17.421875" style="12" customWidth="1"/>
    <col min="5" max="5" width="32.8515625" style="12" customWidth="1"/>
    <col min="6" max="6" width="6.00390625" style="19" bestFit="1" customWidth="1"/>
    <col min="7" max="7" width="10.28125" style="19" bestFit="1" customWidth="1"/>
    <col min="8" max="8" width="11.140625" style="19" bestFit="1" customWidth="1"/>
    <col min="9" max="9" width="8.57421875" style="19" bestFit="1" customWidth="1"/>
    <col min="10" max="10" width="54.8515625" style="19" bestFit="1" customWidth="1"/>
    <col min="11" max="11" width="15.57421875" style="19" bestFit="1" customWidth="1"/>
    <col min="12" max="12" width="53.00390625" style="19" bestFit="1" customWidth="1"/>
    <col min="13" max="16384" width="11.57421875" style="19" customWidth="1"/>
  </cols>
  <sheetData>
    <row r="1" spans="1:11" s="14" customFormat="1" ht="20.25">
      <c r="A1" s="28" t="s">
        <v>147</v>
      </c>
      <c r="B1" s="28"/>
      <c r="C1" s="28"/>
      <c r="D1" s="28"/>
      <c r="E1" s="28"/>
      <c r="F1" s="28"/>
      <c r="K1" s="15"/>
    </row>
    <row r="2" spans="1:12" s="14" customFormat="1" ht="2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4" t="s">
        <v>15</v>
      </c>
      <c r="G2" s="14" t="s">
        <v>5</v>
      </c>
      <c r="H2" s="14" t="s">
        <v>6</v>
      </c>
      <c r="I2" s="14" t="s">
        <v>16</v>
      </c>
      <c r="J2" s="14" t="s">
        <v>17</v>
      </c>
      <c r="K2" s="16" t="s">
        <v>19</v>
      </c>
      <c r="L2" s="16" t="s">
        <v>18</v>
      </c>
    </row>
    <row r="3" spans="1:10" s="17" customFormat="1" ht="15">
      <c r="A3" s="10" t="s">
        <v>7</v>
      </c>
      <c r="B3" s="10"/>
      <c r="C3" s="10"/>
      <c r="D3" s="10"/>
      <c r="E3" s="10"/>
      <c r="F3" s="17">
        <f>SUM(F4:F17)</f>
        <v>17</v>
      </c>
      <c r="J3" s="18" t="str">
        <f>CONCATENATE(E3,IF(ISBLANK(E3),""," = "),A3)</f>
        <v>Resistor</v>
      </c>
    </row>
    <row r="4" spans="1:12" ht="15">
      <c r="A4" s="27" t="s">
        <v>22</v>
      </c>
      <c r="B4" s="12" t="s">
        <v>23</v>
      </c>
      <c r="C4" s="13" t="s">
        <v>24</v>
      </c>
      <c r="D4" s="12" t="s">
        <v>20</v>
      </c>
      <c r="E4" s="12" t="s">
        <v>26</v>
      </c>
      <c r="F4" s="19">
        <v>1</v>
      </c>
      <c r="G4" s="19">
        <v>9339310</v>
      </c>
      <c r="I4" s="19" t="s">
        <v>25</v>
      </c>
      <c r="J4" s="20" t="str">
        <f aca="true" t="shared" si="0" ref="J4:J17">CONCATENATE(E4,IF(ISBLANK(E4),""," = "),A4)</f>
        <v>R1  = 22 kΩ, carbon film, 5%, 0.25W, 250V</v>
      </c>
      <c r="K4" s="20"/>
      <c r="L4" s="20" t="str">
        <f>J4</f>
        <v>R1  = 22 kΩ, carbon film, 5%, 0.25W, 250V</v>
      </c>
    </row>
    <row r="5" spans="1:12" ht="15">
      <c r="A5" s="27" t="s">
        <v>27</v>
      </c>
      <c r="B5" s="12" t="s">
        <v>23</v>
      </c>
      <c r="C5" s="13" t="s">
        <v>28</v>
      </c>
      <c r="D5" s="12" t="s">
        <v>20</v>
      </c>
      <c r="E5" s="12" t="s">
        <v>30</v>
      </c>
      <c r="F5" s="19">
        <v>1</v>
      </c>
      <c r="G5" s="19">
        <v>9339710</v>
      </c>
      <c r="I5" s="19" t="s">
        <v>29</v>
      </c>
      <c r="J5" s="20" t="str">
        <f t="shared" si="0"/>
        <v>R2 = 820 Ω, carbon film, 5%, 0.25W, 250V</v>
      </c>
      <c r="K5" s="20"/>
      <c r="L5" s="20" t="str">
        <f aca="true" t="shared" si="1" ref="L5:L17">J5</f>
        <v>R2 = 820 Ω, carbon film, 5%, 0.25W, 250V</v>
      </c>
    </row>
    <row r="6" spans="1:12" ht="15">
      <c r="A6" s="27" t="s">
        <v>31</v>
      </c>
      <c r="B6" s="12" t="s">
        <v>23</v>
      </c>
      <c r="C6" s="13" t="s">
        <v>32</v>
      </c>
      <c r="D6" s="12" t="s">
        <v>20</v>
      </c>
      <c r="E6" s="12" t="s">
        <v>34</v>
      </c>
      <c r="F6" s="19">
        <v>1</v>
      </c>
      <c r="G6" s="19">
        <v>9339370</v>
      </c>
      <c r="I6" s="19" t="s">
        <v>33</v>
      </c>
      <c r="J6" s="20" t="str">
        <f t="shared" si="0"/>
        <v>R3 = 27 kΩ, carbon film, 5%, 0.25W, 250V</v>
      </c>
      <c r="K6" s="20"/>
      <c r="L6" s="20" t="str">
        <f t="shared" si="1"/>
        <v>R3 = 27 kΩ, carbon film, 5%, 0.25W, 250V</v>
      </c>
    </row>
    <row r="7" spans="1:12" ht="15">
      <c r="A7" s="27" t="s">
        <v>35</v>
      </c>
      <c r="B7" s="12" t="s">
        <v>23</v>
      </c>
      <c r="C7" s="13" t="s">
        <v>36</v>
      </c>
      <c r="D7" s="12" t="s">
        <v>20</v>
      </c>
      <c r="E7" s="12" t="s">
        <v>38</v>
      </c>
      <c r="F7" s="19">
        <v>1</v>
      </c>
      <c r="G7" s="19">
        <v>9339493</v>
      </c>
      <c r="I7" s="19" t="s">
        <v>37</v>
      </c>
      <c r="J7" s="20" t="str">
        <f t="shared" si="0"/>
        <v>R4 = 39 kΩ, carbon film, 5%, 0.25W, 250V</v>
      </c>
      <c r="K7" s="20"/>
      <c r="L7" s="20" t="str">
        <f t="shared" si="1"/>
        <v>R4 = 39 kΩ, carbon film, 5%, 0.25W, 250V</v>
      </c>
    </row>
    <row r="8" spans="1:12" ht="15">
      <c r="A8" s="27" t="s">
        <v>39</v>
      </c>
      <c r="B8" s="12" t="s">
        <v>23</v>
      </c>
      <c r="C8" s="13" t="s">
        <v>40</v>
      </c>
      <c r="D8" s="12" t="s">
        <v>20</v>
      </c>
      <c r="E8" s="12" t="s">
        <v>42</v>
      </c>
      <c r="F8" s="19">
        <v>1</v>
      </c>
      <c r="G8" s="19">
        <v>9339612</v>
      </c>
      <c r="I8" s="19" t="s">
        <v>41</v>
      </c>
      <c r="J8" s="20" t="str">
        <f t="shared" si="0"/>
        <v>R5 = 56 kΩ, carbon film, 5%, 0.25W, 250V</v>
      </c>
      <c r="K8" s="20"/>
      <c r="L8" s="20" t="str">
        <f t="shared" si="1"/>
        <v>R5 = 56 kΩ, carbon film, 5%, 0.25W, 250V</v>
      </c>
    </row>
    <row r="9" spans="1:12" ht="15">
      <c r="A9" s="27" t="s">
        <v>43</v>
      </c>
      <c r="B9" s="12" t="s">
        <v>23</v>
      </c>
      <c r="C9" s="13" t="s">
        <v>44</v>
      </c>
      <c r="D9" s="12" t="s">
        <v>20</v>
      </c>
      <c r="E9" s="12" t="s">
        <v>59</v>
      </c>
      <c r="F9" s="19">
        <v>4</v>
      </c>
      <c r="G9" s="19">
        <v>9339540</v>
      </c>
      <c r="I9" s="19" t="s">
        <v>45</v>
      </c>
      <c r="J9" s="20" t="str">
        <f t="shared" si="0"/>
        <v>R6,R7,R10,R14 = 4.7 kΩ, carbon film, 5%, 0.25W, 250V</v>
      </c>
      <c r="K9" s="20"/>
      <c r="L9" s="20" t="str">
        <f t="shared" si="1"/>
        <v>R6,R7,R10,R14 = 4.7 kΩ, carbon film, 5%, 0.25W, 250V</v>
      </c>
    </row>
    <row r="10" spans="1:12" ht="15">
      <c r="A10" s="27" t="s">
        <v>46</v>
      </c>
      <c r="B10" s="12" t="s">
        <v>23</v>
      </c>
      <c r="C10" s="13" t="s">
        <v>47</v>
      </c>
      <c r="D10" s="12" t="s">
        <v>20</v>
      </c>
      <c r="E10" s="12" t="s">
        <v>53</v>
      </c>
      <c r="F10" s="19">
        <v>2</v>
      </c>
      <c r="G10" s="19">
        <v>9339060</v>
      </c>
      <c r="I10" s="19" t="s">
        <v>48</v>
      </c>
      <c r="J10" s="20" t="str">
        <f t="shared" si="0"/>
        <v>R8,R11 = 10 kΩ, carbon film, 5%, 0.25W, 250V</v>
      </c>
      <c r="K10" s="20"/>
      <c r="L10" s="20" t="str">
        <f t="shared" si="1"/>
        <v>R8,R11 = 10 kΩ, carbon film, 5%, 0.25W, 250V</v>
      </c>
    </row>
    <row r="11" spans="1:12" ht="15">
      <c r="A11" s="27" t="s">
        <v>49</v>
      </c>
      <c r="B11" s="12" t="s">
        <v>23</v>
      </c>
      <c r="C11" s="13" t="s">
        <v>50</v>
      </c>
      <c r="D11" s="12" t="s">
        <v>20</v>
      </c>
      <c r="E11" s="12" t="s">
        <v>52</v>
      </c>
      <c r="F11" s="19">
        <v>1</v>
      </c>
      <c r="G11" s="19">
        <v>9339078</v>
      </c>
      <c r="I11" s="19" t="s">
        <v>51</v>
      </c>
      <c r="J11" s="20" t="str">
        <f t="shared" si="0"/>
        <v>R9 = 100 kΩ, carbon film, 5%, 0.25W, 250V</v>
      </c>
      <c r="K11" s="20"/>
      <c r="L11" s="20" t="str">
        <f t="shared" si="1"/>
        <v>R9 = 100 kΩ, carbon film, 5%, 0.25W, 250V</v>
      </c>
    </row>
    <row r="12" spans="1:12" ht="15">
      <c r="A12" s="27" t="s">
        <v>55</v>
      </c>
      <c r="B12" s="12" t="s">
        <v>23</v>
      </c>
      <c r="C12" s="13" t="s">
        <v>56</v>
      </c>
      <c r="D12" s="12" t="s">
        <v>20</v>
      </c>
      <c r="E12" s="12" t="s">
        <v>54</v>
      </c>
      <c r="F12" s="19">
        <v>1</v>
      </c>
      <c r="G12" s="19">
        <v>9339680</v>
      </c>
      <c r="I12" s="19" t="s">
        <v>57</v>
      </c>
      <c r="J12" s="20" t="str">
        <f t="shared" si="0"/>
        <v>R12 = 680 kΩ, carbon film, 5%, 0.25W, 250V</v>
      </c>
      <c r="K12" s="20"/>
      <c r="L12" s="20" t="str">
        <f t="shared" si="1"/>
        <v>R12 = 680 kΩ, carbon film, 5%, 0.25W, 250V</v>
      </c>
    </row>
    <row r="13" spans="1:12" ht="15">
      <c r="A13" s="27" t="s">
        <v>145</v>
      </c>
      <c r="B13" s="12" t="s">
        <v>23</v>
      </c>
      <c r="C13" s="13" t="s">
        <v>146</v>
      </c>
      <c r="D13" s="12" t="s">
        <v>20</v>
      </c>
      <c r="E13" s="12" t="s">
        <v>58</v>
      </c>
      <c r="F13" s="19">
        <v>1</v>
      </c>
      <c r="G13" s="19">
        <v>9339256</v>
      </c>
      <c r="I13" s="19" t="s">
        <v>60</v>
      </c>
      <c r="J13" s="20" t="str">
        <f t="shared" si="0"/>
        <v>R13 = 18 kΩ, carbon film, 5%, 0.25W, 250V</v>
      </c>
      <c r="K13" s="20"/>
      <c r="L13" s="20" t="str">
        <f t="shared" si="1"/>
        <v>R13 = 18 kΩ, carbon film, 5%, 0.25W, 250V</v>
      </c>
    </row>
    <row r="14" spans="1:12" ht="15">
      <c r="A14" s="27" t="s">
        <v>61</v>
      </c>
      <c r="B14" s="12" t="s">
        <v>23</v>
      </c>
      <c r="C14" s="13" t="s">
        <v>62</v>
      </c>
      <c r="D14" s="12" t="s">
        <v>20</v>
      </c>
      <c r="E14" s="12" t="s">
        <v>64</v>
      </c>
      <c r="F14" s="19">
        <v>1</v>
      </c>
      <c r="G14" s="19">
        <v>9339418</v>
      </c>
      <c r="I14" s="19" t="s">
        <v>63</v>
      </c>
      <c r="J14" s="20" t="str">
        <f t="shared" si="0"/>
        <v>R15 = 330 Ω, carbon film, 5%, 0.25W, 250V</v>
      </c>
      <c r="K14" s="20"/>
      <c r="L14" s="20" t="str">
        <f t="shared" si="1"/>
        <v>R15 = 330 Ω, carbon film, 5%, 0.25W, 250V</v>
      </c>
    </row>
    <row r="15" spans="1:12" ht="15">
      <c r="A15" s="27" t="s">
        <v>91</v>
      </c>
      <c r="B15" s="12" t="s">
        <v>92</v>
      </c>
      <c r="C15" s="12" t="s">
        <v>93</v>
      </c>
      <c r="D15" s="12" t="s">
        <v>94</v>
      </c>
      <c r="E15" s="12" t="s">
        <v>96</v>
      </c>
      <c r="F15" s="19">
        <v>1</v>
      </c>
      <c r="G15" s="19">
        <v>1227569</v>
      </c>
      <c r="I15" s="19" t="s">
        <v>95</v>
      </c>
      <c r="J15" s="20" t="str">
        <f t="shared" si="0"/>
        <v>P1 = 10 kΩ, trimmer, flat</v>
      </c>
      <c r="K15" s="20"/>
      <c r="L15" s="20" t="str">
        <f t="shared" si="1"/>
        <v>P1 = 10 kΩ, trimmer, flat</v>
      </c>
    </row>
    <row r="16" spans="1:12" ht="15">
      <c r="A16" s="27" t="s">
        <v>97</v>
      </c>
      <c r="B16" s="12" t="s">
        <v>92</v>
      </c>
      <c r="C16" s="12" t="s">
        <v>98</v>
      </c>
      <c r="D16" s="12" t="s">
        <v>94</v>
      </c>
      <c r="E16" s="12" t="s">
        <v>127</v>
      </c>
      <c r="F16" s="19">
        <v>1</v>
      </c>
      <c r="G16" s="19">
        <v>1227568</v>
      </c>
      <c r="I16" s="19" t="s">
        <v>99</v>
      </c>
      <c r="J16" s="20" t="str">
        <f t="shared" si="0"/>
        <v>P2 = 4.7 kΩ, trimmer, flat</v>
      </c>
      <c r="K16" s="20"/>
      <c r="L16" s="20" t="str">
        <f t="shared" si="1"/>
        <v>P2 = 4.7 kΩ, trimmer, flat</v>
      </c>
    </row>
    <row r="17" spans="10:12" ht="15">
      <c r="J17" s="20" t="str">
        <f t="shared" si="0"/>
        <v/>
      </c>
      <c r="L17" s="20" t="str">
        <f t="shared" si="1"/>
        <v/>
      </c>
    </row>
    <row r="18" spans="1:12" s="17" customFormat="1" ht="15.75" customHeight="1">
      <c r="A18" s="10" t="s">
        <v>8</v>
      </c>
      <c r="B18" s="10"/>
      <c r="C18" s="10"/>
      <c r="D18" s="10"/>
      <c r="E18" s="10"/>
      <c r="F18" s="17">
        <f>F19+F20+F21+F22+F23+F24+F25</f>
        <v>9</v>
      </c>
      <c r="J18" s="18" t="str">
        <f aca="true" t="shared" si="2" ref="J18:J32">CONCATENATE(E18,IF(ISBLANK(E18),""," = "),A18)</f>
        <v>Capacitor</v>
      </c>
      <c r="L18" s="18" t="str">
        <f aca="true" t="shared" si="3" ref="L18:L41">J18</f>
        <v>Capacitor</v>
      </c>
    </row>
    <row r="19" spans="1:12" s="24" customFormat="1" ht="15">
      <c r="A19" s="22" t="s">
        <v>65</v>
      </c>
      <c r="B19" s="22" t="s">
        <v>23</v>
      </c>
      <c r="C19" s="26" t="s">
        <v>129</v>
      </c>
      <c r="D19" s="22" t="s">
        <v>128</v>
      </c>
      <c r="E19" s="22" t="s">
        <v>70</v>
      </c>
      <c r="F19" s="24">
        <v>2</v>
      </c>
      <c r="G19" s="24">
        <v>1694136</v>
      </c>
      <c r="J19" s="25" t="str">
        <f t="shared" si="2"/>
        <v>C1,C2 = 33nF</v>
      </c>
      <c r="L19" s="25" t="str">
        <f t="shared" si="3"/>
        <v>C1,C2 = 33nF</v>
      </c>
    </row>
    <row r="20" spans="1:12" ht="15">
      <c r="A20" s="27" t="s">
        <v>66</v>
      </c>
      <c r="B20" s="12" t="s">
        <v>23</v>
      </c>
      <c r="C20" s="12" t="s">
        <v>67</v>
      </c>
      <c r="D20" s="12" t="s">
        <v>68</v>
      </c>
      <c r="E20" s="12" t="s">
        <v>71</v>
      </c>
      <c r="F20" s="19">
        <v>1</v>
      </c>
      <c r="G20" s="19">
        <v>9451412</v>
      </c>
      <c r="I20" s="19" t="s">
        <v>69</v>
      </c>
      <c r="J20" s="25" t="str">
        <f t="shared" si="2"/>
        <v>C3 = 100 µF, 50 V, 3.5 mm pitch, 8x11 mm</v>
      </c>
      <c r="K20" s="20"/>
      <c r="L20" s="25" t="str">
        <f t="shared" si="3"/>
        <v>C3 = 100 µF, 50 V, 3.5 mm pitch, 8x11 mm</v>
      </c>
    </row>
    <row r="21" spans="1:12" ht="15">
      <c r="A21" s="27" t="s">
        <v>72</v>
      </c>
      <c r="B21" s="12" t="s">
        <v>23</v>
      </c>
      <c r="C21" s="12" t="s">
        <v>73</v>
      </c>
      <c r="D21" s="12" t="s">
        <v>74</v>
      </c>
      <c r="E21" s="12" t="s">
        <v>76</v>
      </c>
      <c r="F21" s="19">
        <v>3</v>
      </c>
      <c r="G21" s="19">
        <v>1216437</v>
      </c>
      <c r="I21" s="19" t="s">
        <v>75</v>
      </c>
      <c r="J21" s="25" t="str">
        <f t="shared" si="2"/>
        <v>C4,C5,C6 = 47 nF, 50 V, X7R, 2.54 mm pitch</v>
      </c>
      <c r="K21" s="20"/>
      <c r="L21" s="25" t="str">
        <f t="shared" si="3"/>
        <v>C4,C5,C6 = 47 nF, 50 V, X7R, 2.54 mm pitch</v>
      </c>
    </row>
    <row r="22" spans="1:12" ht="15">
      <c r="A22" s="27" t="s">
        <v>77</v>
      </c>
      <c r="B22" s="12" t="s">
        <v>23</v>
      </c>
      <c r="C22" s="12" t="s">
        <v>78</v>
      </c>
      <c r="D22" s="12" t="s">
        <v>79</v>
      </c>
      <c r="E22" s="12" t="s">
        <v>81</v>
      </c>
      <c r="F22" s="24">
        <v>1</v>
      </c>
      <c r="G22" s="19">
        <v>9451358</v>
      </c>
      <c r="I22" s="19" t="s">
        <v>80</v>
      </c>
      <c r="J22" s="25" t="str">
        <f t="shared" si="2"/>
        <v>C7 = 1 µF, 50 V, 2 mm pitch, 5x11 mm</v>
      </c>
      <c r="K22" s="20"/>
      <c r="L22" s="25" t="str">
        <f t="shared" si="3"/>
        <v>C7 = 1 µF, 50 V, 2 mm pitch, 5x11 mm</v>
      </c>
    </row>
    <row r="23" spans="1:12" ht="15">
      <c r="A23" s="27" t="s">
        <v>132</v>
      </c>
      <c r="B23" s="12" t="s">
        <v>133</v>
      </c>
      <c r="C23" s="12" t="s">
        <v>134</v>
      </c>
      <c r="D23" s="12" t="s">
        <v>143</v>
      </c>
      <c r="E23" s="12" t="s">
        <v>135</v>
      </c>
      <c r="F23" s="19">
        <v>1</v>
      </c>
      <c r="G23" s="19">
        <v>1854831</v>
      </c>
      <c r="I23" t="s">
        <v>142</v>
      </c>
      <c r="J23" s="25" t="str">
        <f t="shared" si="2"/>
        <v>C8 = 270NF, 50V</v>
      </c>
      <c r="K23" s="20"/>
      <c r="L23" s="25" t="str">
        <f t="shared" si="3"/>
        <v>C8 = 270NF, 50V</v>
      </c>
    </row>
    <row r="24" spans="1:12" ht="15">
      <c r="A24" s="27" t="s">
        <v>137</v>
      </c>
      <c r="B24" s="12" t="s">
        <v>133</v>
      </c>
      <c r="C24" s="12" t="s">
        <v>138</v>
      </c>
      <c r="D24" s="12" t="s">
        <v>143</v>
      </c>
      <c r="E24" s="12" t="s">
        <v>136</v>
      </c>
      <c r="F24" s="19">
        <v>1</v>
      </c>
      <c r="G24" s="19">
        <v>1854828</v>
      </c>
      <c r="I24" t="s">
        <v>144</v>
      </c>
      <c r="J24" s="25" t="str">
        <f t="shared" si="2"/>
        <v>C9 = 120NF, 50V</v>
      </c>
      <c r="K24" s="20"/>
      <c r="L24" s="25" t="str">
        <f t="shared" si="3"/>
        <v>C9 = 120NF, 50V</v>
      </c>
    </row>
    <row r="25" spans="1:12" ht="15">
      <c r="A25" s="11"/>
      <c r="B25" s="11"/>
      <c r="C25" s="11"/>
      <c r="D25" s="11"/>
      <c r="E25" s="11"/>
      <c r="J25" s="20"/>
      <c r="L25" s="20"/>
    </row>
    <row r="26" spans="1:12" s="17" customFormat="1" ht="15">
      <c r="A26" s="10" t="s">
        <v>9</v>
      </c>
      <c r="B26" s="10"/>
      <c r="C26" s="10"/>
      <c r="D26" s="10"/>
      <c r="E26" s="10"/>
      <c r="F26" s="17">
        <f>SUM(F27:F31)</f>
        <v>5</v>
      </c>
      <c r="J26" s="18" t="str">
        <f t="shared" si="2"/>
        <v>Semiconductor</v>
      </c>
      <c r="L26" s="18" t="str">
        <f t="shared" si="3"/>
        <v>Semiconductor</v>
      </c>
    </row>
    <row r="27" spans="1:12" ht="15">
      <c r="A27" s="27" t="s">
        <v>82</v>
      </c>
      <c r="B27" s="12" t="s">
        <v>21</v>
      </c>
      <c r="C27" s="12" t="s">
        <v>83</v>
      </c>
      <c r="D27" s="12" t="s">
        <v>84</v>
      </c>
      <c r="E27" s="12" t="s">
        <v>86</v>
      </c>
      <c r="F27" s="19">
        <v>1</v>
      </c>
      <c r="G27" s="19">
        <v>1564884</v>
      </c>
      <c r="I27" s="19" t="s">
        <v>85</v>
      </c>
      <c r="J27" s="25" t="str">
        <f t="shared" si="2"/>
        <v>IC1 = LM324, quad opamp</v>
      </c>
      <c r="K27" s="20"/>
      <c r="L27" s="25" t="str">
        <f t="shared" si="3"/>
        <v>IC1 = LM324, quad opamp</v>
      </c>
    </row>
    <row r="28" spans="1:12" s="24" customFormat="1" ht="15">
      <c r="A28" s="22" t="s">
        <v>87</v>
      </c>
      <c r="B28" s="13" t="s">
        <v>21</v>
      </c>
      <c r="C28" s="23" t="s">
        <v>88</v>
      </c>
      <c r="D28" s="22" t="s">
        <v>89</v>
      </c>
      <c r="E28" s="22" t="s">
        <v>90</v>
      </c>
      <c r="F28" s="24">
        <v>1</v>
      </c>
      <c r="G28" s="24">
        <v>1496187</v>
      </c>
      <c r="J28" s="25" t="str">
        <f t="shared" si="2"/>
        <v>IC2 = LM567CN</v>
      </c>
      <c r="L28" s="25" t="str">
        <f t="shared" si="3"/>
        <v>IC2 = LM567CN</v>
      </c>
    </row>
    <row r="29" spans="1:12" ht="15">
      <c r="A29" s="27" t="s">
        <v>100</v>
      </c>
      <c r="B29" s="12" t="s">
        <v>101</v>
      </c>
      <c r="C29" s="13" t="s">
        <v>102</v>
      </c>
      <c r="D29" s="12" t="s">
        <v>103</v>
      </c>
      <c r="E29" s="12" t="s">
        <v>105</v>
      </c>
      <c r="F29" s="19">
        <v>2</v>
      </c>
      <c r="G29" s="19">
        <v>1081177</v>
      </c>
      <c r="I29" s="19" t="s">
        <v>104</v>
      </c>
      <c r="J29" s="25" t="str">
        <f t="shared" si="2"/>
        <v>D1,D2 = 1N4148, 100 V, 200 mA, 4 ns</v>
      </c>
      <c r="K29" s="20"/>
      <c r="L29" s="25" t="str">
        <f t="shared" si="3"/>
        <v>D1,D2 = 1N4148, 100 V, 200 mA, 4 ns</v>
      </c>
    </row>
    <row r="30" spans="1:12" ht="15">
      <c r="A30" s="27" t="s">
        <v>130</v>
      </c>
      <c r="B30" s="12" t="s">
        <v>23</v>
      </c>
      <c r="C30" s="13" t="s">
        <v>131</v>
      </c>
      <c r="D30" s="12" t="s">
        <v>124</v>
      </c>
      <c r="E30" s="12" t="s">
        <v>126</v>
      </c>
      <c r="F30" s="19">
        <v>1</v>
      </c>
      <c r="G30" s="19">
        <v>2112100</v>
      </c>
      <c r="I30" s="19" t="s">
        <v>125</v>
      </c>
      <c r="J30" s="25" t="str">
        <f t="shared" si="2"/>
        <v>LED1 = LED, RED, 3 mm</v>
      </c>
      <c r="K30" s="20"/>
      <c r="L30" s="25" t="str">
        <f t="shared" si="3"/>
        <v>LED1 = LED, RED, 3 mm</v>
      </c>
    </row>
    <row r="31" spans="1:12" s="24" customFormat="1" ht="15">
      <c r="A31" s="22"/>
      <c r="B31" s="22"/>
      <c r="C31" s="23"/>
      <c r="D31" s="22"/>
      <c r="E31" s="22"/>
      <c r="J31" s="25" t="str">
        <f t="shared" si="2"/>
        <v/>
      </c>
      <c r="L31" s="25" t="str">
        <f t="shared" si="3"/>
        <v/>
      </c>
    </row>
    <row r="32" spans="1:12" s="17" customFormat="1" ht="15">
      <c r="A32" s="10" t="s">
        <v>10</v>
      </c>
      <c r="B32" s="10"/>
      <c r="C32" s="10"/>
      <c r="D32" s="10"/>
      <c r="E32" s="10"/>
      <c r="F32" s="17">
        <f>F34+F35+F36+F33</f>
        <v>7</v>
      </c>
      <c r="J32" s="18" t="str">
        <f t="shared" si="2"/>
        <v>Other</v>
      </c>
      <c r="L32" s="18" t="str">
        <f t="shared" si="3"/>
        <v>Other</v>
      </c>
    </row>
    <row r="33" spans="1:12" s="21" customFormat="1" ht="15">
      <c r="A33" s="8" t="s">
        <v>111</v>
      </c>
      <c r="B33" s="12" t="s">
        <v>92</v>
      </c>
      <c r="C33" s="8" t="s">
        <v>112</v>
      </c>
      <c r="D33" s="8" t="s">
        <v>113</v>
      </c>
      <c r="E33" s="8" t="s">
        <v>115</v>
      </c>
      <c r="F33" s="21">
        <v>4</v>
      </c>
      <c r="G33" s="19">
        <v>1098454</v>
      </c>
      <c r="I33" s="21" t="s">
        <v>114</v>
      </c>
      <c r="J33" s="20" t="str">
        <f>CONCATENATE(E33,IF(ISBLANK(E33),""," = "),A33)</f>
        <v>K1,K2,K3,K4 = Pin header, breakable, 1 row, 40-way, vertical</v>
      </c>
      <c r="K33" s="20"/>
      <c r="L33" s="19" t="str">
        <f>J33</f>
        <v>K1,K2,K3,K4 = Pin header, breakable, 1 row, 40-way, vertical</v>
      </c>
    </row>
    <row r="34" spans="1:12" ht="15">
      <c r="A34" s="27" t="s">
        <v>106</v>
      </c>
      <c r="B34" s="12" t="s">
        <v>107</v>
      </c>
      <c r="C34" s="12" t="s">
        <v>108</v>
      </c>
      <c r="D34" s="12" t="s">
        <v>109</v>
      </c>
      <c r="E34" s="8" t="s">
        <v>123</v>
      </c>
      <c r="F34" s="19">
        <v>1</v>
      </c>
      <c r="G34" s="19">
        <v>1217016</v>
      </c>
      <c r="I34" s="19" t="s">
        <v>110</v>
      </c>
      <c r="J34" s="20" t="str">
        <f>CONCATENATE(E34,IF(ISBLANK(E34),""," = "),A34)</f>
        <v>K5 = Jack 3.5 mm, stereo</v>
      </c>
      <c r="K34" s="20"/>
      <c r="L34" s="19" t="str">
        <f>J34</f>
        <v>K5 = Jack 3.5 mm, stereo</v>
      </c>
    </row>
    <row r="35" spans="1:12" ht="15">
      <c r="A35" s="27" t="s">
        <v>116</v>
      </c>
      <c r="B35" s="12" t="s">
        <v>23</v>
      </c>
      <c r="C35" s="12" t="s">
        <v>117</v>
      </c>
      <c r="D35" s="12" t="s">
        <v>118</v>
      </c>
      <c r="F35" s="19">
        <v>1</v>
      </c>
      <c r="G35" s="19">
        <v>1103844</v>
      </c>
      <c r="I35" s="19" t="s">
        <v>119</v>
      </c>
      <c r="J35" s="20" t="str">
        <f>CONCATENATE(E35,IF(ISBLANK(E35),""," = "),A35)</f>
        <v>IC socket, DIP-8</v>
      </c>
      <c r="K35" s="20"/>
      <c r="L35" s="19" t="str">
        <f>J35</f>
        <v>IC socket, DIP-8</v>
      </c>
    </row>
    <row r="36" spans="1:12" ht="15">
      <c r="A36" s="27" t="s">
        <v>120</v>
      </c>
      <c r="B36" s="12" t="s">
        <v>23</v>
      </c>
      <c r="C36" s="12" t="s">
        <v>121</v>
      </c>
      <c r="D36" s="12" t="s">
        <v>118</v>
      </c>
      <c r="F36" s="19">
        <v>1</v>
      </c>
      <c r="G36" s="19">
        <v>1103845</v>
      </c>
      <c r="I36" s="19" t="s">
        <v>122</v>
      </c>
      <c r="J36" s="20" t="str">
        <f>CONCATENATE(E36,IF(ISBLANK(E36),""," = "),A36)</f>
        <v>IC socket, DIP-14</v>
      </c>
      <c r="K36" s="20"/>
      <c r="L36" s="19" t="str">
        <f>J36</f>
        <v>IC socket, DIP-14</v>
      </c>
    </row>
    <row r="37" spans="1:12" s="21" customFormat="1" ht="15">
      <c r="A37" s="8" t="s">
        <v>139</v>
      </c>
      <c r="B37" s="12" t="s">
        <v>140</v>
      </c>
      <c r="C37" s="8" t="s">
        <v>141</v>
      </c>
      <c r="D37" s="8"/>
      <c r="E37" s="8"/>
      <c r="F37" s="21">
        <v>1</v>
      </c>
      <c r="G37" s="19">
        <v>2075382</v>
      </c>
      <c r="J37" s="20" t="str">
        <f>CONCATENATE(E37,IF(ISBLANK(E37),""," = "),A37)</f>
        <v>Arduino UNO</v>
      </c>
      <c r="K37" s="20"/>
      <c r="L37" s="19" t="str">
        <f>J37</f>
        <v>Arduino UNO</v>
      </c>
    </row>
    <row r="39" spans="1:12" ht="15">
      <c r="A39" s="13"/>
      <c r="B39" s="13"/>
      <c r="C39" s="11"/>
      <c r="D39" s="13"/>
      <c r="E39" s="11"/>
      <c r="G39" s="13"/>
      <c r="H39" s="13"/>
      <c r="J39" s="20" t="str">
        <f aca="true" t="shared" si="4" ref="J39:J41">CONCATENATE(E39,IF(ISBLANK(E39),""," = "),A39)</f>
        <v/>
      </c>
      <c r="L39" s="19" t="str">
        <f aca="true" t="shared" si="5" ref="L39">J39</f>
        <v/>
      </c>
    </row>
    <row r="40" spans="10:12" ht="15">
      <c r="J40" s="20" t="str">
        <f t="shared" si="4"/>
        <v/>
      </c>
      <c r="L40" s="20" t="str">
        <f t="shared" si="3"/>
        <v/>
      </c>
    </row>
    <row r="41" spans="10:12" ht="15">
      <c r="J41" s="20" t="str">
        <f t="shared" si="4"/>
        <v/>
      </c>
      <c r="L41" s="20" t="str">
        <f t="shared" si="3"/>
        <v/>
      </c>
    </row>
    <row r="42" ht="15">
      <c r="J42" s="20" t="str">
        <f aca="true" t="shared" si="6" ref="J42:J80">CONCATENATE(E42,IF(ISBLANK(E42),""," = "),A42)</f>
        <v/>
      </c>
    </row>
    <row r="43" ht="15">
      <c r="J43" s="20" t="str">
        <f t="shared" si="6"/>
        <v/>
      </c>
    </row>
    <row r="44" ht="15">
      <c r="J44" s="20" t="str">
        <f t="shared" si="6"/>
        <v/>
      </c>
    </row>
    <row r="45" spans="1:10" ht="15">
      <c r="A45" s="13"/>
      <c r="J45" s="20" t="str">
        <f t="shared" si="6"/>
        <v/>
      </c>
    </row>
    <row r="46" spans="1:10" ht="15">
      <c r="A46" s="13"/>
      <c r="J46" s="20" t="str">
        <f t="shared" si="6"/>
        <v/>
      </c>
    </row>
    <row r="47" spans="1:10" ht="15">
      <c r="A47" s="13"/>
      <c r="J47" s="20" t="str">
        <f t="shared" si="6"/>
        <v/>
      </c>
    </row>
    <row r="48" spans="1:10" ht="15">
      <c r="A48" s="13"/>
      <c r="J48" s="20" t="str">
        <f t="shared" si="6"/>
        <v/>
      </c>
    </row>
    <row r="49" spans="1:10" ht="15">
      <c r="A49" s="13"/>
      <c r="J49" s="20" t="str">
        <f t="shared" si="6"/>
        <v/>
      </c>
    </row>
    <row r="50" ht="15">
      <c r="J50" s="20" t="str">
        <f t="shared" si="6"/>
        <v/>
      </c>
    </row>
    <row r="51" ht="15">
      <c r="J51" s="20" t="str">
        <f t="shared" si="6"/>
        <v/>
      </c>
    </row>
    <row r="52" ht="15">
      <c r="J52" s="20" t="str">
        <f t="shared" si="6"/>
        <v/>
      </c>
    </row>
    <row r="53" spans="1:10" ht="15">
      <c r="A53" s="13"/>
      <c r="J53" s="20" t="str">
        <f t="shared" si="6"/>
        <v/>
      </c>
    </row>
    <row r="54" ht="15">
      <c r="J54" s="20" t="str">
        <f t="shared" si="6"/>
        <v/>
      </c>
    </row>
    <row r="55" ht="15">
      <c r="J55" s="20" t="str">
        <f t="shared" si="6"/>
        <v/>
      </c>
    </row>
    <row r="56" ht="15">
      <c r="J56" s="20" t="str">
        <f t="shared" si="6"/>
        <v/>
      </c>
    </row>
    <row r="57" ht="15">
      <c r="J57" s="20" t="str">
        <f t="shared" si="6"/>
        <v/>
      </c>
    </row>
    <row r="58" ht="15">
      <c r="J58" s="20" t="str">
        <f t="shared" si="6"/>
        <v/>
      </c>
    </row>
    <row r="59" ht="15">
      <c r="J59" s="20" t="str">
        <f t="shared" si="6"/>
        <v/>
      </c>
    </row>
    <row r="60" ht="15">
      <c r="J60" s="20" t="str">
        <f t="shared" si="6"/>
        <v/>
      </c>
    </row>
    <row r="61" ht="15">
      <c r="J61" s="20" t="str">
        <f t="shared" si="6"/>
        <v/>
      </c>
    </row>
    <row r="62" ht="15">
      <c r="J62" s="20" t="str">
        <f t="shared" si="6"/>
        <v/>
      </c>
    </row>
    <row r="63" ht="15">
      <c r="J63" s="20" t="str">
        <f t="shared" si="6"/>
        <v/>
      </c>
    </row>
    <row r="64" ht="15">
      <c r="J64" s="20" t="str">
        <f t="shared" si="6"/>
        <v/>
      </c>
    </row>
    <row r="65" ht="15">
      <c r="J65" s="20" t="str">
        <f t="shared" si="6"/>
        <v/>
      </c>
    </row>
    <row r="66" ht="15">
      <c r="J66" s="20" t="str">
        <f t="shared" si="6"/>
        <v/>
      </c>
    </row>
    <row r="67" ht="15">
      <c r="J67" s="20" t="str">
        <f t="shared" si="6"/>
        <v/>
      </c>
    </row>
    <row r="68" ht="15">
      <c r="J68" s="20" t="str">
        <f t="shared" si="6"/>
        <v/>
      </c>
    </row>
    <row r="69" ht="15">
      <c r="J69" s="20" t="str">
        <f t="shared" si="6"/>
        <v/>
      </c>
    </row>
    <row r="70" ht="15">
      <c r="J70" s="20" t="str">
        <f t="shared" si="6"/>
        <v/>
      </c>
    </row>
    <row r="71" ht="15">
      <c r="J71" s="20" t="str">
        <f t="shared" si="6"/>
        <v/>
      </c>
    </row>
    <row r="72" ht="15">
      <c r="J72" s="20" t="str">
        <f t="shared" si="6"/>
        <v/>
      </c>
    </row>
    <row r="73" ht="15">
      <c r="J73" s="20" t="str">
        <f t="shared" si="6"/>
        <v/>
      </c>
    </row>
    <row r="74" ht="15">
      <c r="J74" s="20" t="str">
        <f t="shared" si="6"/>
        <v/>
      </c>
    </row>
    <row r="75" ht="15">
      <c r="J75" s="20" t="str">
        <f t="shared" si="6"/>
        <v/>
      </c>
    </row>
    <row r="76" ht="15">
      <c r="J76" s="20" t="str">
        <f t="shared" si="6"/>
        <v/>
      </c>
    </row>
    <row r="77" ht="15">
      <c r="J77" s="20" t="str">
        <f t="shared" si="6"/>
        <v/>
      </c>
    </row>
    <row r="78" ht="15">
      <c r="J78" s="20" t="str">
        <f t="shared" si="6"/>
        <v/>
      </c>
    </row>
    <row r="79" ht="15">
      <c r="J79" s="20" t="str">
        <f t="shared" si="6"/>
        <v/>
      </c>
    </row>
    <row r="80" ht="15">
      <c r="J80" s="20" t="str">
        <f t="shared" si="6"/>
        <v/>
      </c>
    </row>
    <row r="81" ht="15">
      <c r="J81" s="20" t="str">
        <f aca="true" t="shared" si="7" ref="J81:J113">CONCATENATE(E81,IF(ISBLANK(E81),""," = "),A81)</f>
        <v/>
      </c>
    </row>
    <row r="82" ht="15">
      <c r="J82" s="20" t="str">
        <f t="shared" si="7"/>
        <v/>
      </c>
    </row>
    <row r="83" ht="15">
      <c r="J83" s="20" t="str">
        <f t="shared" si="7"/>
        <v/>
      </c>
    </row>
    <row r="84" ht="15">
      <c r="J84" s="20" t="str">
        <f t="shared" si="7"/>
        <v/>
      </c>
    </row>
    <row r="85" ht="15">
      <c r="J85" s="20" t="str">
        <f t="shared" si="7"/>
        <v/>
      </c>
    </row>
    <row r="86" ht="15">
      <c r="J86" s="20" t="str">
        <f t="shared" si="7"/>
        <v/>
      </c>
    </row>
    <row r="87" ht="15">
      <c r="J87" s="20" t="str">
        <f t="shared" si="7"/>
        <v/>
      </c>
    </row>
    <row r="88" ht="15">
      <c r="J88" s="20" t="str">
        <f t="shared" si="7"/>
        <v/>
      </c>
    </row>
    <row r="89" ht="15">
      <c r="J89" s="20" t="str">
        <f t="shared" si="7"/>
        <v/>
      </c>
    </row>
    <row r="90" ht="15">
      <c r="J90" s="20" t="str">
        <f t="shared" si="7"/>
        <v/>
      </c>
    </row>
    <row r="91" ht="15">
      <c r="J91" s="20" t="str">
        <f t="shared" si="7"/>
        <v/>
      </c>
    </row>
    <row r="92" ht="15">
      <c r="J92" s="20" t="str">
        <f t="shared" si="7"/>
        <v/>
      </c>
    </row>
    <row r="93" ht="15">
      <c r="J93" s="20" t="str">
        <f t="shared" si="7"/>
        <v/>
      </c>
    </row>
    <row r="94" ht="15">
      <c r="J94" s="20" t="str">
        <f t="shared" si="7"/>
        <v/>
      </c>
    </row>
    <row r="95" ht="15">
      <c r="J95" s="20" t="str">
        <f t="shared" si="7"/>
        <v/>
      </c>
    </row>
    <row r="96" ht="15">
      <c r="J96" s="20" t="str">
        <f t="shared" si="7"/>
        <v/>
      </c>
    </row>
    <row r="97" ht="15">
      <c r="J97" s="20" t="str">
        <f t="shared" si="7"/>
        <v/>
      </c>
    </row>
    <row r="98" ht="15">
      <c r="J98" s="20" t="str">
        <f t="shared" si="7"/>
        <v/>
      </c>
    </row>
    <row r="99" ht="15">
      <c r="J99" s="20" t="str">
        <f t="shared" si="7"/>
        <v/>
      </c>
    </row>
    <row r="100" ht="15">
      <c r="J100" s="20" t="str">
        <f t="shared" si="7"/>
        <v/>
      </c>
    </row>
    <row r="101" ht="15">
      <c r="J101" s="20" t="str">
        <f t="shared" si="7"/>
        <v/>
      </c>
    </row>
    <row r="102" ht="15">
      <c r="J102" s="20" t="str">
        <f t="shared" si="7"/>
        <v/>
      </c>
    </row>
    <row r="103" ht="15">
      <c r="J103" s="20" t="str">
        <f t="shared" si="7"/>
        <v/>
      </c>
    </row>
    <row r="104" ht="15">
      <c r="J104" s="20" t="str">
        <f t="shared" si="7"/>
        <v/>
      </c>
    </row>
    <row r="105" ht="15">
      <c r="J105" s="20" t="str">
        <f t="shared" si="7"/>
        <v/>
      </c>
    </row>
    <row r="106" ht="15">
      <c r="J106" s="20" t="str">
        <f t="shared" si="7"/>
        <v/>
      </c>
    </row>
    <row r="107" ht="15">
      <c r="J107" s="20" t="str">
        <f t="shared" si="7"/>
        <v/>
      </c>
    </row>
    <row r="108" ht="15">
      <c r="J108" s="20" t="str">
        <f t="shared" si="7"/>
        <v/>
      </c>
    </row>
    <row r="109" ht="15">
      <c r="J109" s="20" t="str">
        <f t="shared" si="7"/>
        <v/>
      </c>
    </row>
    <row r="110" ht="15">
      <c r="J110" s="20" t="str">
        <f t="shared" si="7"/>
        <v/>
      </c>
    </row>
    <row r="111" ht="15">
      <c r="J111" s="20" t="str">
        <f t="shared" si="7"/>
        <v/>
      </c>
    </row>
    <row r="112" ht="15">
      <c r="J112" s="20" t="str">
        <f t="shared" si="7"/>
        <v/>
      </c>
    </row>
    <row r="113" ht="15">
      <c r="J113" s="20" t="str">
        <f t="shared" si="7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1" customWidth="1"/>
    <col min="2" max="2" width="6.00390625" style="1" customWidth="1"/>
    <col min="3" max="3" width="21.421875" style="1" customWidth="1"/>
    <col min="4" max="4" width="128.00390625" style="1" customWidth="1"/>
    <col min="5" max="16384" width="11.57421875" style="1" customWidth="1"/>
  </cols>
  <sheetData>
    <row r="1" spans="1:4" s="2" customFormat="1" ht="17.1" customHeight="1">
      <c r="A1" s="29" t="s">
        <v>11</v>
      </c>
      <c r="B1" s="29"/>
      <c r="C1" s="29"/>
      <c r="D1" s="29"/>
    </row>
    <row r="2" spans="1:4" s="2" customFormat="1" ht="14.85" customHeight="1">
      <c r="A2" s="3" t="s">
        <v>12</v>
      </c>
      <c r="B2" s="4" t="s">
        <v>13</v>
      </c>
      <c r="C2" s="4" t="s">
        <v>14</v>
      </c>
      <c r="D2" s="4" t="s">
        <v>0</v>
      </c>
    </row>
    <row r="3" spans="1:4" ht="12.75">
      <c r="A3" s="5"/>
      <c r="B3" s="6"/>
      <c r="C3" s="6"/>
      <c r="D3" s="6"/>
    </row>
    <row r="4" spans="1:4" ht="12.75">
      <c r="A4" s="5"/>
      <c r="B4" s="6"/>
      <c r="C4" s="6"/>
      <c r="D4" s="6"/>
    </row>
    <row r="5" ht="12.75">
      <c r="A5" s="7"/>
    </row>
    <row r="6" ht="12.75">
      <c r="A6" s="7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CPV</dc:creator>
  <cp:keywords/>
  <dc:description/>
  <cp:lastModifiedBy>Roy Aarts | Elektor Labs Trainee</cp:lastModifiedBy>
  <cp:lastPrinted>2009-08-03T09:49:46Z</cp:lastPrinted>
  <dcterms:created xsi:type="dcterms:W3CDTF">2009-05-15T08:53:47Z</dcterms:created>
  <dcterms:modified xsi:type="dcterms:W3CDTF">2015-10-19T11:33:40Z</dcterms:modified>
  <cp:category/>
  <cp:version/>
  <cp:contentType/>
  <cp:contentStatus/>
</cp:coreProperties>
</file>