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6380" windowHeight="7710" tabRatio="980"/>
  </bookViews>
  <sheets>
    <sheet name="BOM" sheetId="1" r:id="rId1"/>
    <sheet name="history" sheetId="2" r:id="rId2"/>
  </sheets>
  <definedNames>
    <definedName name="_xlnm.Print_Area" localSheetId="0">BOM!$A$1:$K$24</definedName>
    <definedName name="Print_Area_0" localSheetId="0">BOM!$A$1:$K$24</definedName>
  </definedNames>
  <calcPr calcId="145621"/>
</workbook>
</file>

<file path=xl/calcChain.xml><?xml version="1.0" encoding="utf-8"?>
<calcChain xmlns="http://schemas.openxmlformats.org/spreadsheetml/2006/main">
  <c r="M8" i="1" l="1"/>
  <c r="M6" i="1"/>
  <c r="L8" i="1"/>
  <c r="L6" i="1"/>
  <c r="F7" i="1"/>
  <c r="L10" i="1" l="1"/>
  <c r="M10" i="1" s="1"/>
  <c r="F3" i="1" l="1"/>
  <c r="F9" i="1"/>
  <c r="L11" i="1" l="1"/>
  <c r="M11" i="1" s="1"/>
  <c r="L5" i="1" l="1"/>
  <c r="M5" i="1" s="1"/>
  <c r="L4" i="1"/>
  <c r="M4" i="1" s="1"/>
  <c r="L87" i="1" l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9" i="1"/>
  <c r="M9" i="1" s="1"/>
  <c r="L7" i="1"/>
  <c r="M7" i="1" s="1"/>
  <c r="L3" i="1"/>
</calcChain>
</file>

<file path=xl/sharedStrings.xml><?xml version="1.0" encoding="utf-8"?>
<sst xmlns="http://schemas.openxmlformats.org/spreadsheetml/2006/main" count="58" uniqueCount="53">
  <si>
    <t>copy colom J - past value only</t>
  </si>
  <si>
    <t>Description</t>
  </si>
  <si>
    <t>Manufacturer</t>
  </si>
  <si>
    <t>Reference</t>
  </si>
  <si>
    <t>Footprint</t>
  </si>
  <si>
    <t>Designation</t>
  </si>
  <si>
    <t>Qnt</t>
  </si>
  <si>
    <t>Farnell</t>
  </si>
  <si>
    <t>Mouser</t>
  </si>
  <si>
    <t>Digikey</t>
  </si>
  <si>
    <t>RS Components</t>
  </si>
  <si>
    <t>BOMformul</t>
  </si>
  <si>
    <t>BOM for editors</t>
  </si>
  <si>
    <t>price/100</t>
  </si>
  <si>
    <t>Resistor</t>
  </si>
  <si>
    <t>Multicomp</t>
  </si>
  <si>
    <t>Capacitor</t>
  </si>
  <si>
    <t>Semiconductor</t>
  </si>
  <si>
    <t>DOCUMENT HISTORY</t>
  </si>
  <si>
    <t>Date</t>
  </si>
  <si>
    <t>Rev.</t>
  </si>
  <si>
    <t>Author</t>
  </si>
  <si>
    <t>R5</t>
  </si>
  <si>
    <t>Elektor</t>
  </si>
  <si>
    <t>223-0562</t>
  </si>
  <si>
    <t>MOD1</t>
  </si>
  <si>
    <t>223-0297</t>
  </si>
  <si>
    <t>Vishay</t>
  </si>
  <si>
    <t>Espressif</t>
  </si>
  <si>
    <t>ELPP-70-120</t>
  </si>
  <si>
    <t>LED, red, 3 mm</t>
  </si>
  <si>
    <t>MCL034MT</t>
  </si>
  <si>
    <t>ELPP-LED-3MM</t>
  </si>
  <si>
    <t>228-5916</t>
  </si>
  <si>
    <t>LED1</t>
  </si>
  <si>
    <t>576 kΩ, 1%, 600mW, 350V</t>
  </si>
  <si>
    <t>MRS25000C5763FCT00</t>
  </si>
  <si>
    <t>res10</t>
  </si>
  <si>
    <t>BOM::170500-1::3-channel battery monitor V1.0</t>
  </si>
  <si>
    <t>R2,R4,R7</t>
  </si>
  <si>
    <t>1.1 MΩ,  1%, 600mW, 350V</t>
  </si>
  <si>
    <t>MRS25000C1104FCT00</t>
  </si>
  <si>
    <t>res10e</t>
  </si>
  <si>
    <t>R1,R3,R6</t>
  </si>
  <si>
    <r>
      <t>1 k</t>
    </r>
    <r>
      <rPr>
        <sz val="10"/>
        <rFont val="Calibri"/>
        <family val="2"/>
      </rPr>
      <t>Ω</t>
    </r>
    <r>
      <rPr>
        <sz val="10"/>
        <rFont val="Arial"/>
        <family val="2"/>
        <charset val="1"/>
      </rPr>
      <t>, carbon film, 5%, 0.25W, 250V</t>
    </r>
  </si>
  <si>
    <t>MCF 0.25W 1K</t>
  </si>
  <si>
    <t>135-847</t>
  </si>
  <si>
    <t>100 nF, 50 V, X7R, 5.08 mm pitch</t>
  </si>
  <si>
    <t>MCRR50104X7RK0050</t>
  </si>
  <si>
    <t>ELPP-CNP-508</t>
  </si>
  <si>
    <t>537-3707</t>
  </si>
  <si>
    <t>C1,C2,C3</t>
  </si>
  <si>
    <t>ESP32 PICO Kit 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</si>
</sst>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11" x14ac:knownFonts="1">
    <font>
      <sz val="10"/>
      <name val="Arial"/>
      <family val="2"/>
      <charset val="1"/>
    </font>
    <font>
      <b/>
      <sz val="16"/>
      <color rgb="FFFFFFFF"/>
      <name val="Arial"/>
      <family val="2"/>
      <charset val="1"/>
    </font>
    <font>
      <sz val="16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i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333333"/>
        <bgColor rgb="FF3333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0" fillId="0" borderId="0" xfId="0" applyFont="1"/>
    <xf numFmtId="0" fontId="2" fillId="2" borderId="0" xfId="0" applyFont="1" applyFill="1"/>
    <xf numFmtId="0" fontId="3" fillId="2" borderId="0" xfId="0" applyFont="1" applyFill="1"/>
    <xf numFmtId="164" fontId="0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 applyAlignment="1">
      <alignment wrapText="1"/>
    </xf>
    <xf numFmtId="49" fontId="4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9" fontId="0" fillId="0" borderId="0" xfId="0" applyNumberFormat="1" applyFont="1"/>
    <xf numFmtId="0" fontId="5" fillId="0" borderId="0" xfId="0" applyFont="1" applyAlignment="1">
      <alignment vertical="center"/>
    </xf>
    <xf numFmtId="164" fontId="4" fillId="3" borderId="0" xfId="0" applyNumberFormat="1" applyFont="1" applyFill="1"/>
    <xf numFmtId="49" fontId="4" fillId="4" borderId="0" xfId="0" applyNumberFormat="1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164" fontId="4" fillId="4" borderId="0" xfId="0" applyNumberFormat="1" applyFont="1" applyFill="1"/>
    <xf numFmtId="0" fontId="7" fillId="0" borderId="0" xfId="0" applyFont="1"/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 applyFont="1" applyFill="1"/>
    <xf numFmtId="49" fontId="0" fillId="0" borderId="0" xfId="0" applyNumberFormat="1" applyFont="1" applyFill="1"/>
    <xf numFmtId="0" fontId="8" fillId="0" borderId="0" xfId="0" applyFont="1" applyAlignment="1">
      <alignment vertical="center"/>
    </xf>
    <xf numFmtId="164" fontId="0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49" fontId="1" fillId="2" borderId="0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7"/>
  <sheetViews>
    <sheetView tabSelected="1" zoomScaleNormal="100" workbookViewId="0">
      <pane ySplit="2" topLeftCell="A3" activePane="bottomLeft" state="frozen"/>
      <selection pane="bottomLeft" activeCell="M8" sqref="M8"/>
    </sheetView>
  </sheetViews>
  <sheetFormatPr defaultRowHeight="12.75" x14ac:dyDescent="0.2"/>
  <cols>
    <col min="1" max="1" width="74.140625" style="1" bestFit="1" customWidth="1"/>
    <col min="2" max="4" width="9.140625" style="1" customWidth="1"/>
    <col min="5" max="5" width="35" style="1" bestFit="1" customWidth="1"/>
    <col min="6" max="6" width="6" style="1"/>
    <col min="7" max="7" width="9.140625" style="1" customWidth="1"/>
    <col min="8" max="8" width="15.42578125" style="1"/>
    <col min="9" max="9" width="12.85546875" style="1"/>
    <col min="10" max="10" width="9.140625" style="1" customWidth="1"/>
    <col min="11" max="11" width="9.140625" style="1"/>
    <col min="12" max="12" width="19.140625" style="1"/>
    <col min="13" max="13" width="48.7109375" style="1"/>
    <col min="14" max="14" width="14" style="1"/>
    <col min="15" max="1024" width="11.5703125" style="1"/>
  </cols>
  <sheetData>
    <row r="1" spans="1:1024" s="2" customFormat="1" ht="20.25" x14ac:dyDescent="0.3">
      <c r="A1" s="29" t="s">
        <v>38</v>
      </c>
      <c r="B1" s="29"/>
      <c r="C1" s="29"/>
      <c r="D1" s="29"/>
      <c r="E1" s="29"/>
      <c r="F1" s="29"/>
      <c r="M1" s="3" t="s">
        <v>0</v>
      </c>
      <c r="O1" s="4"/>
    </row>
    <row r="2" spans="1:1024" ht="20.25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2" t="s">
        <v>6</v>
      </c>
      <c r="G2" s="2" t="s">
        <v>7</v>
      </c>
      <c r="H2" s="2" t="s">
        <v>23</v>
      </c>
      <c r="I2" s="2" t="s">
        <v>9</v>
      </c>
      <c r="J2" s="2" t="s">
        <v>10</v>
      </c>
      <c r="K2" s="2" t="s">
        <v>8</v>
      </c>
      <c r="L2" s="2" t="s">
        <v>11</v>
      </c>
      <c r="M2" s="6" t="s">
        <v>12</v>
      </c>
      <c r="N2" s="2" t="s">
        <v>13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s="8" customFormat="1" ht="15" x14ac:dyDescent="0.2">
      <c r="A3" s="7" t="s">
        <v>14</v>
      </c>
      <c r="B3" s="7"/>
      <c r="C3" s="7"/>
      <c r="D3" s="7"/>
      <c r="E3" s="7"/>
      <c r="F3" s="8">
        <f>SUM(F4:F6)</f>
        <v>7</v>
      </c>
      <c r="H3" s="9"/>
      <c r="I3" s="9"/>
      <c r="L3" s="10" t="str">
        <f>CONCATENATE(E3,IF(ISBLANK(E3),""," = "),A3)</f>
        <v>Resistor</v>
      </c>
      <c r="O3" s="4"/>
    </row>
    <row r="4" spans="1:1024" s="21" customFormat="1" ht="15" customHeight="1" x14ac:dyDescent="0.2">
      <c r="A4" s="22" t="s">
        <v>40</v>
      </c>
      <c r="B4" s="22" t="s">
        <v>27</v>
      </c>
      <c r="C4" t="s">
        <v>41</v>
      </c>
      <c r="D4" s="22" t="s">
        <v>42</v>
      </c>
      <c r="E4" s="22" t="s">
        <v>43</v>
      </c>
      <c r="F4" s="28">
        <v>3</v>
      </c>
      <c r="G4">
        <v>9465502</v>
      </c>
      <c r="I4" s="21" t="s">
        <v>24</v>
      </c>
      <c r="K4" s="27"/>
      <c r="L4" s="21" t="str">
        <f t="shared" ref="L4:L8" si="0">CONCATENATE(E4,IF(ISBLANK(E4),""," = "),A4)</f>
        <v>R1,R3,R6 = 1.1 MΩ,  1%, 600mW, 350V</v>
      </c>
      <c r="M4" s="21" t="str">
        <f t="shared" ref="M4:M8" si="1">L4</f>
        <v>R1,R3,R6 = 1.1 MΩ,  1%, 600mW, 350V</v>
      </c>
    </row>
    <row r="5" spans="1:1024" s="21" customFormat="1" ht="15" x14ac:dyDescent="0.2">
      <c r="A5" s="22" t="s">
        <v>35</v>
      </c>
      <c r="B5" s="22" t="s">
        <v>27</v>
      </c>
      <c r="C5" t="s">
        <v>36</v>
      </c>
      <c r="D5" s="22" t="s">
        <v>37</v>
      </c>
      <c r="E5" s="22" t="s">
        <v>39</v>
      </c>
      <c r="F5" s="28">
        <v>3</v>
      </c>
      <c r="G5" s="25">
        <v>9469109</v>
      </c>
      <c r="I5" s="21" t="s">
        <v>26</v>
      </c>
      <c r="K5" s="27"/>
      <c r="L5" s="21" t="str">
        <f t="shared" si="0"/>
        <v>R2,R4,R7 = 576 kΩ, 1%, 600mW, 350V</v>
      </c>
      <c r="M5" s="21" t="str">
        <f t="shared" si="1"/>
        <v>R2,R4,R7 = 576 kΩ, 1%, 600mW, 350V</v>
      </c>
    </row>
    <row r="6" spans="1:1024" s="1" customFormat="1" ht="15" x14ac:dyDescent="0.2">
      <c r="A6" s="22" t="s">
        <v>44</v>
      </c>
      <c r="B6" s="11" t="s">
        <v>15</v>
      </c>
      <c r="C6" t="s">
        <v>45</v>
      </c>
      <c r="D6" s="11" t="s">
        <v>29</v>
      </c>
      <c r="E6" s="11" t="s">
        <v>22</v>
      </c>
      <c r="F6" s="1">
        <v>1</v>
      </c>
      <c r="G6" s="1">
        <v>9339051</v>
      </c>
      <c r="I6" s="1" t="s">
        <v>46</v>
      </c>
      <c r="K6" s="23"/>
      <c r="L6" s="1" t="str">
        <f t="shared" si="0"/>
        <v>R5 = 1 kΩ, carbon film, 5%, 0.25W, 250V</v>
      </c>
      <c r="M6" s="1" t="str">
        <f t="shared" si="1"/>
        <v>R5 = 1 kΩ, carbon film, 5%, 0.25W, 250V</v>
      </c>
    </row>
    <row r="7" spans="1:1024" s="8" customFormat="1" ht="15" x14ac:dyDescent="0.2">
      <c r="A7" s="7" t="s">
        <v>16</v>
      </c>
      <c r="B7" s="7"/>
      <c r="C7" s="7"/>
      <c r="D7" s="7"/>
      <c r="E7" s="7"/>
      <c r="F7" s="8">
        <f>SUM(F8)</f>
        <v>3</v>
      </c>
      <c r="H7" s="9"/>
      <c r="I7" s="9"/>
      <c r="L7" s="10" t="str">
        <f t="shared" ref="L7:L11" si="2">CONCATENATE(E7,IF(ISBLANK(E7),""," = "),A7)</f>
        <v>Capacitor</v>
      </c>
      <c r="M7" s="8" t="str">
        <f t="shared" ref="M7" si="3">L7</f>
        <v>Capacitor</v>
      </c>
      <c r="N7" s="13"/>
      <c r="O7" s="4"/>
    </row>
    <row r="8" spans="1:1024" s="1" customFormat="1" ht="15" x14ac:dyDescent="0.2">
      <c r="A8" s="22" t="s">
        <v>47</v>
      </c>
      <c r="B8" s="11" t="s">
        <v>15</v>
      </c>
      <c r="C8" s="11" t="s">
        <v>48</v>
      </c>
      <c r="D8" s="11" t="s">
        <v>49</v>
      </c>
      <c r="E8" s="11" t="s">
        <v>51</v>
      </c>
      <c r="F8" s="1">
        <v>3</v>
      </c>
      <c r="G8" s="1">
        <v>1216440</v>
      </c>
      <c r="I8" s="1" t="s">
        <v>50</v>
      </c>
      <c r="K8" s="23"/>
      <c r="L8" s="1" t="str">
        <f t="shared" si="0"/>
        <v>C1,C2,C3 = 100 nF, 50 V, X7R, 5.08 mm pitch</v>
      </c>
      <c r="M8" s="1" t="str">
        <f t="shared" si="1"/>
        <v>C1,C2,C3 = 100 nF, 50 V, X7R, 5.08 mm pitch</v>
      </c>
    </row>
    <row r="9" spans="1:1024" s="15" customFormat="1" ht="15" x14ac:dyDescent="0.2">
      <c r="A9" s="14" t="s">
        <v>17</v>
      </c>
      <c r="B9" s="14"/>
      <c r="C9" s="14"/>
      <c r="D9" s="14"/>
      <c r="E9" s="14"/>
      <c r="F9" s="15">
        <f>SUM(F10:F11)</f>
        <v>2</v>
      </c>
      <c r="H9" s="16"/>
      <c r="I9" s="16"/>
      <c r="L9" s="10" t="str">
        <f t="shared" si="2"/>
        <v>Semiconductor</v>
      </c>
      <c r="M9" s="15" t="str">
        <f t="shared" ref="M9:M11" si="4">L9</f>
        <v>Semiconductor</v>
      </c>
      <c r="N9" s="17"/>
      <c r="O9" s="4"/>
    </row>
    <row r="10" spans="1:1024" s="1" customFormat="1" ht="15" x14ac:dyDescent="0.2">
      <c r="A10" s="22" t="s">
        <v>30</v>
      </c>
      <c r="B10" s="11" t="s">
        <v>15</v>
      </c>
      <c r="C10" t="s">
        <v>31</v>
      </c>
      <c r="D10" s="11" t="s">
        <v>32</v>
      </c>
      <c r="E10" s="11" t="s">
        <v>34</v>
      </c>
      <c r="F10" s="21">
        <v>1</v>
      </c>
      <c r="G10" s="1">
        <v>1581122</v>
      </c>
      <c r="I10" s="1" t="s">
        <v>33</v>
      </c>
      <c r="K10" s="23"/>
      <c r="L10" s="1" t="str">
        <f t="shared" si="2"/>
        <v>LED1 = LED, red, 3 mm</v>
      </c>
      <c r="M10" s="1" t="str">
        <f t="shared" si="4"/>
        <v>LED1 = LED, red, 3 mm</v>
      </c>
    </row>
    <row r="11" spans="1:1024" s="21" customFormat="1" ht="15" x14ac:dyDescent="0.2">
      <c r="A11" s="22" t="s">
        <v>52</v>
      </c>
      <c r="B11" s="22" t="s">
        <v>28</v>
      </c>
      <c r="C11" s="22" t="s">
        <v>52</v>
      </c>
      <c r="D11" s="22"/>
      <c r="E11" s="22" t="s">
        <v>25</v>
      </c>
      <c r="F11" s="21">
        <v>1</v>
      </c>
      <c r="G11" s="25"/>
      <c r="K11" s="27"/>
      <c r="L11" s="21" t="str">
        <f t="shared" si="2"/>
        <v>MOD1 = ESP32 PICO Kit V4</v>
      </c>
      <c r="M11" s="21" t="str">
        <f t="shared" si="4"/>
        <v>MOD1 = ESP32 PICO Kit V4</v>
      </c>
    </row>
    <row r="12" spans="1:1024" s="25" customFormat="1" ht="15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6"/>
      <c r="M12" s="21"/>
      <c r="N12" s="24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</row>
    <row r="13" spans="1:1024" ht="15" x14ac:dyDescent="0.2">
      <c r="L13" s="12" t="str">
        <f t="shared" ref="L13:L41" si="5">CONCATENATE(E13,IF(ISBLANK(E13),""," = "),A13)</f>
        <v/>
      </c>
      <c r="N13" s="4"/>
    </row>
    <row r="14" spans="1:1024" ht="15" x14ac:dyDescent="0.2">
      <c r="L14" s="12" t="str">
        <f t="shared" si="5"/>
        <v/>
      </c>
      <c r="N14" s="4"/>
    </row>
    <row r="15" spans="1:1024" ht="15" x14ac:dyDescent="0.2">
      <c r="L15" s="12" t="str">
        <f t="shared" si="5"/>
        <v/>
      </c>
      <c r="N15" s="4"/>
    </row>
    <row r="16" spans="1:1024" ht="15" x14ac:dyDescent="0.2">
      <c r="L16" s="12" t="str">
        <f t="shared" si="5"/>
        <v/>
      </c>
      <c r="N16" s="4"/>
    </row>
    <row r="17" spans="12:14" ht="15" x14ac:dyDescent="0.2">
      <c r="L17" s="12" t="str">
        <f t="shared" si="5"/>
        <v/>
      </c>
      <c r="N17" s="4"/>
    </row>
    <row r="18" spans="12:14" ht="15" x14ac:dyDescent="0.2">
      <c r="L18" s="12" t="str">
        <f t="shared" si="5"/>
        <v/>
      </c>
      <c r="N18" s="4"/>
    </row>
    <row r="19" spans="12:14" ht="15" x14ac:dyDescent="0.2">
      <c r="L19" s="12" t="str">
        <f t="shared" si="5"/>
        <v/>
      </c>
      <c r="N19" s="4"/>
    </row>
    <row r="20" spans="12:14" ht="15" x14ac:dyDescent="0.2">
      <c r="L20" s="12" t="str">
        <f t="shared" si="5"/>
        <v/>
      </c>
      <c r="N20" s="4"/>
    </row>
    <row r="21" spans="12:14" ht="15" x14ac:dyDescent="0.2">
      <c r="L21" s="12" t="str">
        <f t="shared" si="5"/>
        <v/>
      </c>
      <c r="N21" s="4"/>
    </row>
    <row r="22" spans="12:14" ht="15" x14ac:dyDescent="0.2">
      <c r="L22" s="12" t="str">
        <f t="shared" si="5"/>
        <v/>
      </c>
      <c r="N22" s="4"/>
    </row>
    <row r="23" spans="12:14" ht="15" x14ac:dyDescent="0.2">
      <c r="L23" s="12" t="str">
        <f t="shared" si="5"/>
        <v/>
      </c>
      <c r="N23" s="4"/>
    </row>
    <row r="24" spans="12:14" ht="15" x14ac:dyDescent="0.2">
      <c r="L24" s="12" t="str">
        <f t="shared" si="5"/>
        <v/>
      </c>
      <c r="N24" s="4"/>
    </row>
    <row r="25" spans="12:14" ht="15" x14ac:dyDescent="0.2">
      <c r="L25" s="12" t="str">
        <f t="shared" si="5"/>
        <v/>
      </c>
      <c r="N25" s="4"/>
    </row>
    <row r="26" spans="12:14" ht="15" x14ac:dyDescent="0.2">
      <c r="L26" s="12" t="str">
        <f t="shared" si="5"/>
        <v/>
      </c>
      <c r="N26" s="4"/>
    </row>
    <row r="27" spans="12:14" ht="15" x14ac:dyDescent="0.2">
      <c r="L27" s="12" t="str">
        <f t="shared" si="5"/>
        <v/>
      </c>
      <c r="N27" s="4"/>
    </row>
    <row r="28" spans="12:14" ht="15" x14ac:dyDescent="0.2">
      <c r="L28" s="12" t="str">
        <f t="shared" si="5"/>
        <v/>
      </c>
      <c r="N28" s="4"/>
    </row>
    <row r="29" spans="12:14" ht="15" x14ac:dyDescent="0.2">
      <c r="L29" s="12" t="str">
        <f t="shared" si="5"/>
        <v/>
      </c>
      <c r="N29" s="4"/>
    </row>
    <row r="30" spans="12:14" ht="15" x14ac:dyDescent="0.2">
      <c r="L30" s="12" t="str">
        <f t="shared" si="5"/>
        <v/>
      </c>
      <c r="N30" s="4"/>
    </row>
    <row r="31" spans="12:14" ht="15" x14ac:dyDescent="0.2">
      <c r="L31" s="12" t="str">
        <f t="shared" si="5"/>
        <v/>
      </c>
    </row>
    <row r="32" spans="12:14" ht="15" x14ac:dyDescent="0.2">
      <c r="L32" s="12" t="str">
        <f t="shared" si="5"/>
        <v/>
      </c>
    </row>
    <row r="33" spans="12:12" ht="15" x14ac:dyDescent="0.2">
      <c r="L33" s="12" t="str">
        <f t="shared" si="5"/>
        <v/>
      </c>
    </row>
    <row r="34" spans="12:12" ht="15" x14ac:dyDescent="0.2">
      <c r="L34" s="12" t="str">
        <f t="shared" si="5"/>
        <v/>
      </c>
    </row>
    <row r="35" spans="12:12" ht="15" x14ac:dyDescent="0.2">
      <c r="L35" s="12" t="str">
        <f t="shared" si="5"/>
        <v/>
      </c>
    </row>
    <row r="36" spans="12:12" ht="15" x14ac:dyDescent="0.2">
      <c r="L36" s="12" t="str">
        <f t="shared" si="5"/>
        <v/>
      </c>
    </row>
    <row r="37" spans="12:12" ht="15" x14ac:dyDescent="0.2">
      <c r="L37" s="12" t="str">
        <f t="shared" si="5"/>
        <v/>
      </c>
    </row>
    <row r="38" spans="12:12" ht="15" x14ac:dyDescent="0.2">
      <c r="L38" s="12" t="str">
        <f t="shared" si="5"/>
        <v/>
      </c>
    </row>
    <row r="39" spans="12:12" ht="15" x14ac:dyDescent="0.2">
      <c r="L39" s="12" t="str">
        <f t="shared" si="5"/>
        <v/>
      </c>
    </row>
    <row r="40" spans="12:12" ht="15" x14ac:dyDescent="0.2">
      <c r="L40" s="12" t="str">
        <f t="shared" si="5"/>
        <v/>
      </c>
    </row>
    <row r="41" spans="12:12" ht="15" x14ac:dyDescent="0.2">
      <c r="L41" s="12" t="str">
        <f t="shared" si="5"/>
        <v/>
      </c>
    </row>
    <row r="42" spans="12:12" ht="15" x14ac:dyDescent="0.2">
      <c r="L42" s="12" t="str">
        <f t="shared" ref="L42:L73" si="6">CONCATENATE(E42,IF(ISBLANK(E42),""," = "),A42)</f>
        <v/>
      </c>
    </row>
    <row r="43" spans="12:12" ht="15" x14ac:dyDescent="0.2">
      <c r="L43" s="12" t="str">
        <f t="shared" si="6"/>
        <v/>
      </c>
    </row>
    <row r="44" spans="12:12" ht="15" x14ac:dyDescent="0.2">
      <c r="L44" s="12" t="str">
        <f t="shared" si="6"/>
        <v/>
      </c>
    </row>
    <row r="45" spans="12:12" ht="15" x14ac:dyDescent="0.2">
      <c r="L45" s="12" t="str">
        <f t="shared" si="6"/>
        <v/>
      </c>
    </row>
    <row r="46" spans="12:12" ht="15" x14ac:dyDescent="0.2">
      <c r="L46" s="12" t="str">
        <f t="shared" si="6"/>
        <v/>
      </c>
    </row>
    <row r="47" spans="12:12" ht="15" x14ac:dyDescent="0.2">
      <c r="L47" s="12" t="str">
        <f t="shared" si="6"/>
        <v/>
      </c>
    </row>
    <row r="48" spans="12:12" ht="15" x14ac:dyDescent="0.2">
      <c r="L48" s="12" t="str">
        <f t="shared" si="6"/>
        <v/>
      </c>
    </row>
    <row r="49" spans="12:12" ht="15" x14ac:dyDescent="0.2">
      <c r="L49" s="12" t="str">
        <f t="shared" si="6"/>
        <v/>
      </c>
    </row>
    <row r="50" spans="12:12" ht="15" x14ac:dyDescent="0.2">
      <c r="L50" s="12" t="str">
        <f t="shared" si="6"/>
        <v/>
      </c>
    </row>
    <row r="51" spans="12:12" ht="15" x14ac:dyDescent="0.2">
      <c r="L51" s="12" t="str">
        <f t="shared" si="6"/>
        <v/>
      </c>
    </row>
    <row r="52" spans="12:12" ht="15" x14ac:dyDescent="0.2">
      <c r="L52" s="12" t="str">
        <f t="shared" si="6"/>
        <v/>
      </c>
    </row>
    <row r="53" spans="12:12" ht="15" x14ac:dyDescent="0.2">
      <c r="L53" s="12" t="str">
        <f t="shared" si="6"/>
        <v/>
      </c>
    </row>
    <row r="54" spans="12:12" ht="15" x14ac:dyDescent="0.2">
      <c r="L54" s="12" t="str">
        <f t="shared" si="6"/>
        <v/>
      </c>
    </row>
    <row r="55" spans="12:12" ht="15" x14ac:dyDescent="0.2">
      <c r="L55" s="12" t="str">
        <f t="shared" si="6"/>
        <v/>
      </c>
    </row>
    <row r="56" spans="12:12" ht="15" x14ac:dyDescent="0.2">
      <c r="L56" s="12" t="str">
        <f t="shared" si="6"/>
        <v/>
      </c>
    </row>
    <row r="57" spans="12:12" ht="15" x14ac:dyDescent="0.2">
      <c r="L57" s="12" t="str">
        <f t="shared" si="6"/>
        <v/>
      </c>
    </row>
    <row r="58" spans="12:12" ht="15" x14ac:dyDescent="0.2">
      <c r="L58" s="12" t="str">
        <f t="shared" si="6"/>
        <v/>
      </c>
    </row>
    <row r="59" spans="12:12" ht="15" x14ac:dyDescent="0.2">
      <c r="L59" s="12" t="str">
        <f t="shared" si="6"/>
        <v/>
      </c>
    </row>
    <row r="60" spans="12:12" ht="15" x14ac:dyDescent="0.2">
      <c r="L60" s="12" t="str">
        <f t="shared" si="6"/>
        <v/>
      </c>
    </row>
    <row r="61" spans="12:12" ht="15" x14ac:dyDescent="0.2">
      <c r="L61" s="12" t="str">
        <f t="shared" si="6"/>
        <v/>
      </c>
    </row>
    <row r="62" spans="12:12" ht="15" x14ac:dyDescent="0.2">
      <c r="L62" s="12" t="str">
        <f t="shared" si="6"/>
        <v/>
      </c>
    </row>
    <row r="63" spans="12:12" ht="15" x14ac:dyDescent="0.2">
      <c r="L63" s="12" t="str">
        <f t="shared" si="6"/>
        <v/>
      </c>
    </row>
    <row r="64" spans="12:12" ht="15" x14ac:dyDescent="0.2">
      <c r="L64" s="12" t="str">
        <f t="shared" si="6"/>
        <v/>
      </c>
    </row>
    <row r="65" spans="12:12" ht="15" x14ac:dyDescent="0.2">
      <c r="L65" s="12" t="str">
        <f t="shared" si="6"/>
        <v/>
      </c>
    </row>
    <row r="66" spans="12:12" ht="15" x14ac:dyDescent="0.2">
      <c r="L66" s="12" t="str">
        <f t="shared" si="6"/>
        <v/>
      </c>
    </row>
    <row r="67" spans="12:12" ht="15" x14ac:dyDescent="0.2">
      <c r="L67" s="12" t="str">
        <f t="shared" si="6"/>
        <v/>
      </c>
    </row>
    <row r="68" spans="12:12" ht="15" x14ac:dyDescent="0.2">
      <c r="L68" s="12" t="str">
        <f t="shared" si="6"/>
        <v/>
      </c>
    </row>
    <row r="69" spans="12:12" ht="15" x14ac:dyDescent="0.2">
      <c r="L69" s="12" t="str">
        <f t="shared" si="6"/>
        <v/>
      </c>
    </row>
    <row r="70" spans="12:12" ht="15" x14ac:dyDescent="0.2">
      <c r="L70" s="12" t="str">
        <f t="shared" si="6"/>
        <v/>
      </c>
    </row>
    <row r="71" spans="12:12" ht="15" x14ac:dyDescent="0.2">
      <c r="L71" s="12" t="str">
        <f t="shared" si="6"/>
        <v/>
      </c>
    </row>
    <row r="72" spans="12:12" ht="15" x14ac:dyDescent="0.2">
      <c r="L72" s="12" t="str">
        <f t="shared" si="6"/>
        <v/>
      </c>
    </row>
    <row r="73" spans="12:12" ht="15" x14ac:dyDescent="0.2">
      <c r="L73" s="12" t="str">
        <f t="shared" si="6"/>
        <v/>
      </c>
    </row>
    <row r="74" spans="12:12" ht="15" x14ac:dyDescent="0.2">
      <c r="L74" s="12" t="str">
        <f t="shared" ref="L74:L87" si="7">CONCATENATE(E74,IF(ISBLANK(E74),""," = "),A74)</f>
        <v/>
      </c>
    </row>
    <row r="75" spans="12:12" ht="15" x14ac:dyDescent="0.2">
      <c r="L75" s="12" t="str">
        <f t="shared" si="7"/>
        <v/>
      </c>
    </row>
    <row r="76" spans="12:12" ht="15" x14ac:dyDescent="0.2">
      <c r="L76" s="12" t="str">
        <f t="shared" si="7"/>
        <v/>
      </c>
    </row>
    <row r="77" spans="12:12" ht="15" x14ac:dyDescent="0.2">
      <c r="L77" s="12" t="str">
        <f t="shared" si="7"/>
        <v/>
      </c>
    </row>
    <row r="78" spans="12:12" ht="15" x14ac:dyDescent="0.2">
      <c r="L78" s="12" t="str">
        <f t="shared" si="7"/>
        <v/>
      </c>
    </row>
    <row r="79" spans="12:12" ht="15" x14ac:dyDescent="0.2">
      <c r="L79" s="12" t="str">
        <f t="shared" si="7"/>
        <v/>
      </c>
    </row>
    <row r="80" spans="12:12" ht="15" x14ac:dyDescent="0.2">
      <c r="L80" s="12" t="str">
        <f t="shared" si="7"/>
        <v/>
      </c>
    </row>
    <row r="81" spans="12:12" ht="15" x14ac:dyDescent="0.2">
      <c r="L81" s="12" t="str">
        <f t="shared" si="7"/>
        <v/>
      </c>
    </row>
    <row r="82" spans="12:12" ht="15" x14ac:dyDescent="0.2">
      <c r="L82" s="12" t="str">
        <f t="shared" si="7"/>
        <v/>
      </c>
    </row>
    <row r="83" spans="12:12" ht="15" x14ac:dyDescent="0.2">
      <c r="L83" s="12" t="str">
        <f t="shared" si="7"/>
        <v/>
      </c>
    </row>
    <row r="84" spans="12:12" ht="15" x14ac:dyDescent="0.2">
      <c r="L84" s="12" t="str">
        <f t="shared" si="7"/>
        <v/>
      </c>
    </row>
    <row r="85" spans="12:12" ht="15" x14ac:dyDescent="0.2">
      <c r="L85" s="12" t="str">
        <f t="shared" si="7"/>
        <v/>
      </c>
    </row>
    <row r="86" spans="12:12" ht="15" x14ac:dyDescent="0.2">
      <c r="L86" s="12" t="str">
        <f t="shared" si="7"/>
        <v/>
      </c>
    </row>
    <row r="87" spans="12:12" ht="15" x14ac:dyDescent="0.2">
      <c r="L87" s="12" t="str">
        <f t="shared" si="7"/>
        <v/>
      </c>
    </row>
  </sheetData>
  <mergeCells count="1">
    <mergeCell ref="A1:F1"/>
  </mergeCells>
  <pageMargins left="0.31527777777777799" right="0.31527777777777799" top="0.31527777777777799" bottom="0.41388888888888897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"/>
  <sheetViews>
    <sheetView zoomScaleNormal="100" workbookViewId="0"/>
  </sheetViews>
  <sheetFormatPr defaultRowHeight="12.75" x14ac:dyDescent="0.2"/>
  <cols>
    <col min="1" max="1" width="13.140625" style="1"/>
    <col min="2" max="2" width="6" style="1"/>
    <col min="3" max="3" width="21.42578125" style="1"/>
    <col min="4" max="4" width="128" style="1"/>
    <col min="5" max="1025" width="11.5703125" style="1"/>
  </cols>
  <sheetData>
    <row r="1" spans="1:4" s="18" customFormat="1" ht="17.100000000000001" customHeight="1" x14ac:dyDescent="0.2">
      <c r="A1" s="30" t="s">
        <v>18</v>
      </c>
      <c r="B1" s="30"/>
      <c r="C1" s="30"/>
      <c r="D1" s="30"/>
    </row>
    <row r="2" spans="1:4" ht="14.85" customHeight="1" x14ac:dyDescent="0.2">
      <c r="A2" s="19" t="s">
        <v>19</v>
      </c>
      <c r="B2" s="20" t="s">
        <v>20</v>
      </c>
      <c r="C2" s="20" t="s">
        <v>21</v>
      </c>
      <c r="D2" s="20" t="s">
        <v>1</v>
      </c>
    </row>
  </sheetData>
  <mergeCells count="1">
    <mergeCell ref="A1:D1"/>
  </mergeCells>
  <pageMargins left="0.31527777777777799" right="0.31527777777777799" top="0.31527777777777799" bottom="0.41388888888888897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BOM</vt:lpstr>
      <vt:lpstr>history</vt:lpstr>
      <vt:lpstr>BOM!Print_Area</vt:lpstr>
      <vt:lpstr>BOM!Print_Area_0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 Lemmens</cp:lastModifiedBy>
  <cp:revision>16</cp:revision>
  <cp:lastPrinted>2018-12-03T09:03:38Z</cp:lastPrinted>
  <dcterms:created xsi:type="dcterms:W3CDTF">2009-05-15T08:53:47Z</dcterms:created>
  <dcterms:modified xsi:type="dcterms:W3CDTF">2018-12-12T08:42:43Z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