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ktor\LABS\_PROJECTS\180445 Tamper-evident paper-mail box\02_lab\hardware\"/>
    </mc:Choice>
  </mc:AlternateContent>
  <xr:revisionPtr revIDLastSave="0" documentId="13_ncr:1_{192359FB-2BC2-4188-904B-0E7DC4753932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180445-1 Tamper-evident paper-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1" l="1"/>
  <c r="J54" i="1"/>
  <c r="J53" i="1"/>
  <c r="J26" i="1" l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3" i="1"/>
  <c r="J1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4" i="1"/>
  <c r="L51" i="1" l="1"/>
  <c r="L46" i="1" l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7" i="1"/>
  <c r="L28" i="1"/>
  <c r="L30" i="1"/>
  <c r="L31" i="1"/>
  <c r="L35" i="1"/>
  <c r="L34" i="1"/>
  <c r="L40" i="1"/>
  <c r="L38" i="1"/>
  <c r="L33" i="1"/>
  <c r="L32" i="1"/>
  <c r="L39" i="1"/>
  <c r="L36" i="1"/>
  <c r="L37" i="1"/>
  <c r="L49" i="1"/>
  <c r="L42" i="1"/>
  <c r="L44" i="1"/>
  <c r="L45" i="1"/>
  <c r="L47" i="1"/>
  <c r="L48" i="1"/>
  <c r="L52" i="1"/>
  <c r="L4" i="1"/>
</calcChain>
</file>

<file path=xl/sharedStrings.xml><?xml version="1.0" encoding="utf-8"?>
<sst xmlns="http://schemas.openxmlformats.org/spreadsheetml/2006/main" count="203" uniqueCount="171">
  <si>
    <t>Description</t>
  </si>
  <si>
    <t>RS</t>
  </si>
  <si>
    <t>S1</t>
  </si>
  <si>
    <t>2X03</t>
  </si>
  <si>
    <t>K1</t>
  </si>
  <si>
    <t>R-1K5-0805</t>
  </si>
  <si>
    <t>ELPP-0805</t>
  </si>
  <si>
    <t>R30</t>
  </si>
  <si>
    <t>R-100R-0805</t>
  </si>
  <si>
    <t>R-100K-0805</t>
  </si>
  <si>
    <t>C-NP-100NF-0805</t>
  </si>
  <si>
    <t>R-10M-0805</t>
  </si>
  <si>
    <t>R21</t>
  </si>
  <si>
    <t>R-10K-0805</t>
  </si>
  <si>
    <t>R4, R6, R12, R16, R17, R20, R23, R25</t>
  </si>
  <si>
    <t>C-NP-10NF-0805</t>
  </si>
  <si>
    <t>C-POL-10UF-200-500</t>
  </si>
  <si>
    <t>ELPP-CP-200-500</t>
  </si>
  <si>
    <t>C2, C8</t>
  </si>
  <si>
    <t>L1</t>
  </si>
  <si>
    <t>C-NP-100PF-0805</t>
  </si>
  <si>
    <t>C14</t>
  </si>
  <si>
    <t>R-1M-0805</t>
  </si>
  <si>
    <t>R5, R13, R14, R15, R24</t>
  </si>
  <si>
    <t>D-1N4148-SOD-323</t>
  </si>
  <si>
    <t>ELPP-SOD-323</t>
  </si>
  <si>
    <t>R-1K-0805</t>
  </si>
  <si>
    <t>R3</t>
  </si>
  <si>
    <t>C-NP-1NF-0805</t>
  </si>
  <si>
    <t>C7, C16</t>
  </si>
  <si>
    <t>R-2M2-0805</t>
  </si>
  <si>
    <t>R7</t>
  </si>
  <si>
    <t>R-220K-0805</t>
  </si>
  <si>
    <t>R27</t>
  </si>
  <si>
    <t>L2</t>
  </si>
  <si>
    <t>R-22K-0805</t>
  </si>
  <si>
    <t>R8, R10</t>
  </si>
  <si>
    <t>C-NP-22PF-0805</t>
  </si>
  <si>
    <t>C3, C4</t>
  </si>
  <si>
    <t>P2, P4</t>
  </si>
  <si>
    <t>CRYSTALTC38H</t>
  </si>
  <si>
    <t>TC38H</t>
  </si>
  <si>
    <t>X1</t>
  </si>
  <si>
    <t>R-330R-0805</t>
  </si>
  <si>
    <t>R9</t>
  </si>
  <si>
    <t>R-330K-0805</t>
  </si>
  <si>
    <t>R26</t>
  </si>
  <si>
    <t>R-33K-0805</t>
  </si>
  <si>
    <t>K2</t>
  </si>
  <si>
    <t>MEGA8-P</t>
  </si>
  <si>
    <t>DIL28-3</t>
  </si>
  <si>
    <t>IC1</t>
  </si>
  <si>
    <t>BAT54</t>
  </si>
  <si>
    <t>SOT23</t>
  </si>
  <si>
    <t>D6</t>
  </si>
  <si>
    <t>BC857C</t>
  </si>
  <si>
    <t>T-PNP-BC857C-SOT-23</t>
  </si>
  <si>
    <t>ELPP-SOT-23</t>
  </si>
  <si>
    <t>T1, T2</t>
  </si>
  <si>
    <t>BAT1</t>
  </si>
  <si>
    <t>ENCLOSURE-459-0020</t>
  </si>
  <si>
    <t>459-0020</t>
  </si>
  <si>
    <t>LM285D-1.2V</t>
  </si>
  <si>
    <t>LM285D</t>
  </si>
  <si>
    <t>SO08</t>
  </si>
  <si>
    <t>D5</t>
  </si>
  <si>
    <t>MAX9914EXK+T</t>
  </si>
  <si>
    <t>MAX9914SPECIAL</t>
  </si>
  <si>
    <t>SC70-6L</t>
  </si>
  <si>
    <t>MAX9915EXT+T</t>
  </si>
  <si>
    <t>IC2</t>
  </si>
  <si>
    <t>SFH-300-3/4</t>
  </si>
  <si>
    <t>LPT80A</t>
  </si>
  <si>
    <t>SFH-300</t>
  </si>
  <si>
    <t>TSAL-6200</t>
  </si>
  <si>
    <t>LED3MM</t>
  </si>
  <si>
    <t>LED2</t>
  </si>
  <si>
    <t>S-TACTILE-6X6-PTH</t>
  </si>
  <si>
    <t>ELPP-S-TACT-6X6</t>
  </si>
  <si>
    <t>LED1</t>
  </si>
  <si>
    <t>TSAL6200</t>
  </si>
  <si>
    <t>D1, D2, D3, D4</t>
  </si>
  <si>
    <t>HU2032-LF</t>
  </si>
  <si>
    <t>Renata-HU2032-LF</t>
  </si>
  <si>
    <t>2213S-06G</t>
  </si>
  <si>
    <t>S2, S3</t>
  </si>
  <si>
    <t>SS12SDP2</t>
  </si>
  <si>
    <t>2212S-02G</t>
  </si>
  <si>
    <t>ELPP-SIL-F-2-WAY</t>
  </si>
  <si>
    <t>K3</t>
  </si>
  <si>
    <t>n/a</t>
  </si>
  <si>
    <t>Sealed LED holder for LED3</t>
  </si>
  <si>
    <t>IC3</t>
  </si>
  <si>
    <t>LED3</t>
  </si>
  <si>
    <t>Bourns</t>
  </si>
  <si>
    <t>TDK</t>
  </si>
  <si>
    <t>L1812</t>
  </si>
  <si>
    <t>ATmega328P-PU</t>
  </si>
  <si>
    <t>R11, R22</t>
  </si>
  <si>
    <t>TRIM_EU-CT6</t>
  </si>
  <si>
    <t>3362P-1-253LF</t>
  </si>
  <si>
    <t>3362P-1-102LF</t>
  </si>
  <si>
    <t>T3, T4</t>
  </si>
  <si>
    <t>P3, P1</t>
  </si>
  <si>
    <t>R1, R2, R29, R28</t>
  </si>
  <si>
    <t>R18, R19</t>
  </si>
  <si>
    <t>C1, C5, C6, C17</t>
  </si>
  <si>
    <t>C9, C10, C11, C12, C13, C15, C18</t>
  </si>
  <si>
    <t>Manufacturer</t>
  </si>
  <si>
    <t>Reference</t>
  </si>
  <si>
    <t>Footprint</t>
  </si>
  <si>
    <t>Designation</t>
  </si>
  <si>
    <t>Qnt</t>
  </si>
  <si>
    <t>Farnell</t>
  </si>
  <si>
    <t>Resistors (0805)</t>
  </si>
  <si>
    <t>Capacitors (0805)</t>
  </si>
  <si>
    <t>Inductors</t>
  </si>
  <si>
    <t>Semiconductors</t>
  </si>
  <si>
    <t>Digikey</t>
  </si>
  <si>
    <t>Miscellaneous</t>
  </si>
  <si>
    <t>Divers</t>
  </si>
  <si>
    <t>Enclosure Deltron 459-0020</t>
  </si>
  <si>
    <t>Tactile switch</t>
  </si>
  <si>
    <t>Slide switch, SPDT</t>
  </si>
  <si>
    <t>2-way pin socket for LED3, 0.1" pitch</t>
  </si>
  <si>
    <t>2x3-way pin header, 0.1" pitch</t>
  </si>
  <si>
    <t>DM3AT-SF-PEJM5</t>
  </si>
  <si>
    <t>Hirose</t>
  </si>
  <si>
    <t>microSD card connector, push-push</t>
  </si>
  <si>
    <r>
      <t>1k</t>
    </r>
    <r>
      <rPr>
        <sz val="11"/>
        <color theme="1"/>
        <rFont val="Calibri"/>
        <family val="2"/>
      </rPr>
      <t>Ω</t>
    </r>
  </si>
  <si>
    <t>1.5kΩ</t>
  </si>
  <si>
    <t>10kΩ</t>
  </si>
  <si>
    <t>22kΩ</t>
  </si>
  <si>
    <t>33kΩ</t>
  </si>
  <si>
    <t>100kΩ</t>
  </si>
  <si>
    <t>220kΩ</t>
  </si>
  <si>
    <t>330kΩ</t>
  </si>
  <si>
    <t>1MΩ</t>
  </si>
  <si>
    <t>2.2MΩ</t>
  </si>
  <si>
    <t>10MΩ</t>
  </si>
  <si>
    <t>1kΩ trimmer</t>
  </si>
  <si>
    <t>25kΩ trimmer</t>
  </si>
  <si>
    <t>100Ω</t>
  </si>
  <si>
    <t>330Ω</t>
  </si>
  <si>
    <t>22pF</t>
  </si>
  <si>
    <t>120pF</t>
  </si>
  <si>
    <t>1nF</t>
  </si>
  <si>
    <t>10nF</t>
  </si>
  <si>
    <t>100nF</t>
  </si>
  <si>
    <r>
      <t>10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F 10V tant</t>
    </r>
  </si>
  <si>
    <r>
      <t>10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</si>
  <si>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t>220µH</t>
  </si>
  <si>
    <t>Deltron</t>
  </si>
  <si>
    <t>Microchip</t>
  </si>
  <si>
    <t>Maxim</t>
  </si>
  <si>
    <t>LED, 3mm, yellow</t>
  </si>
  <si>
    <t>LED, 3mm, red</t>
  </si>
  <si>
    <t>1N4148WS, SOD-323</t>
  </si>
  <si>
    <t>MLZ2012M100WT</t>
  </si>
  <si>
    <t>CM453232-221KL</t>
  </si>
  <si>
    <t>Battery holder, 2032, Renata HU2032</t>
  </si>
  <si>
    <t>Renata</t>
  </si>
  <si>
    <t>Crystal, 32.768 kHz</t>
  </si>
  <si>
    <t>Arcolectric</t>
  </si>
  <si>
    <t>A10480A</t>
  </si>
  <si>
    <t>BOM::180445-1::Tamper-Evident Paper-mail Box::v1.2</t>
  </si>
  <si>
    <t>Elektor</t>
  </si>
  <si>
    <t>PCB #180445-1</t>
  </si>
  <si>
    <t>PCB #180445-3</t>
  </si>
  <si>
    <t>C1x, C2x</t>
  </si>
  <si>
    <t>2-way pin header + socket for C1x &amp; C2x, 0.1" pitch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</si>
</sst>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indexed="9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quotePrefix="1"/>
    <xf numFmtId="49" fontId="18" fillId="33" borderId="0" xfId="0" applyNumberFormat="1" applyFont="1" applyFill="1" applyAlignment="1">
      <alignment vertical="top"/>
    </xf>
    <xf numFmtId="0" fontId="18" fillId="33" borderId="0" xfId="0" applyFont="1" applyFill="1" applyAlignment="1">
      <alignment vertical="top"/>
    </xf>
    <xf numFmtId="0" fontId="19" fillId="34" borderId="0" xfId="0" applyFont="1" applyFill="1"/>
    <xf numFmtId="0" fontId="20" fillId="34" borderId="0" xfId="0" applyFont="1" applyFill="1"/>
    <xf numFmtId="0" fontId="0" fillId="34" borderId="0" xfId="0" applyFill="1"/>
    <xf numFmtId="49" fontId="21" fillId="33" borderId="0" xfId="0" applyNumberFormat="1" applyFont="1" applyFill="1" applyAlignment="1">
      <alignment horizontal="left" vertical="top"/>
    </xf>
    <xf numFmtId="0" fontId="0" fillId="35" borderId="0" xfId="0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zoomScale="70" zoomScaleNormal="70" workbookViewId="0">
      <selection activeCell="A43" sqref="A43"/>
    </sheetView>
  </sheetViews>
  <sheetFormatPr baseColWidth="10" defaultRowHeight="14.5" x14ac:dyDescent="0.35"/>
  <cols>
    <col min="1" max="1" width="36.36328125" customWidth="1"/>
    <col min="2" max="2" width="24.453125" customWidth="1"/>
    <col min="3" max="3" width="26.90625" bestFit="1" customWidth="1"/>
    <col min="4" max="4" width="29" bestFit="1" customWidth="1"/>
    <col min="5" max="5" width="31.26953125" bestFit="1" customWidth="1"/>
    <col min="10" max="10" width="45.6328125" customWidth="1"/>
  </cols>
  <sheetData>
    <row r="1" spans="1:12" ht="20" x14ac:dyDescent="0.35">
      <c r="A1" s="7" t="s">
        <v>165</v>
      </c>
      <c r="B1" s="7"/>
      <c r="C1" s="7"/>
      <c r="D1" s="7"/>
      <c r="E1" s="7"/>
      <c r="F1" s="7"/>
      <c r="G1" s="3"/>
      <c r="H1" s="3"/>
      <c r="I1" s="3"/>
      <c r="J1" s="3"/>
    </row>
    <row r="2" spans="1:12" ht="20" x14ac:dyDescent="0.35">
      <c r="A2" s="2" t="s">
        <v>0</v>
      </c>
      <c r="B2" s="2" t="s">
        <v>108</v>
      </c>
      <c r="C2" s="2" t="s">
        <v>109</v>
      </c>
      <c r="D2" s="2" t="s">
        <v>110</v>
      </c>
      <c r="E2" s="2" t="s">
        <v>111</v>
      </c>
      <c r="F2" s="3" t="s">
        <v>112</v>
      </c>
      <c r="G2" s="3" t="s">
        <v>113</v>
      </c>
      <c r="H2" s="3" t="s">
        <v>118</v>
      </c>
      <c r="I2" s="3" t="s">
        <v>1</v>
      </c>
      <c r="J2" s="3"/>
    </row>
    <row r="3" spans="1:12" s="6" customFormat="1" x14ac:dyDescent="0.35">
      <c r="A3" s="4" t="s">
        <v>114</v>
      </c>
      <c r="B3" s="5"/>
      <c r="J3" s="8" t="str">
        <f>CONCATENATE(E3,IF(ISBLANK(E3),""," = "),A3)</f>
        <v>Resistors (0805)</v>
      </c>
    </row>
    <row r="4" spans="1:12" x14ac:dyDescent="0.35">
      <c r="A4" t="s">
        <v>142</v>
      </c>
      <c r="C4" t="s">
        <v>8</v>
      </c>
      <c r="D4" t="s">
        <v>6</v>
      </c>
      <c r="E4" t="s">
        <v>105</v>
      </c>
      <c r="F4">
        <v>2</v>
      </c>
      <c r="G4">
        <v>9333703</v>
      </c>
      <c r="J4" t="str">
        <f>CONCATENATE(E4,IF(ISBLANK(E4),""," = "),A4)</f>
        <v>R18, R19 = 100Ω</v>
      </c>
      <c r="K4">
        <v>1.0699999999999999E-2</v>
      </c>
      <c r="L4">
        <f t="shared" ref="L4:L18" si="0">F4*K4</f>
        <v>2.1399999999999999E-2</v>
      </c>
    </row>
    <row r="5" spans="1:12" x14ac:dyDescent="0.35">
      <c r="A5" t="s">
        <v>143</v>
      </c>
      <c r="C5" t="s">
        <v>43</v>
      </c>
      <c r="D5" t="s">
        <v>6</v>
      </c>
      <c r="E5" t="s">
        <v>44</v>
      </c>
      <c r="F5">
        <v>1</v>
      </c>
      <c r="G5">
        <v>9334351</v>
      </c>
      <c r="J5" t="str">
        <f t="shared" ref="J5:J54" si="1">CONCATENATE(E5,IF(ISBLANK(E5),""," = "),A5)</f>
        <v>R9 = 330Ω</v>
      </c>
      <c r="K5">
        <v>9.7999999999999997E-3</v>
      </c>
      <c r="L5">
        <f t="shared" si="0"/>
        <v>9.7999999999999997E-3</v>
      </c>
    </row>
    <row r="6" spans="1:12" x14ac:dyDescent="0.35">
      <c r="A6" t="s">
        <v>129</v>
      </c>
      <c r="C6" t="s">
        <v>26</v>
      </c>
      <c r="D6" t="s">
        <v>6</v>
      </c>
      <c r="E6" t="s">
        <v>27</v>
      </c>
      <c r="F6">
        <v>1</v>
      </c>
      <c r="G6">
        <v>9333711</v>
      </c>
      <c r="J6" t="str">
        <f t="shared" si="1"/>
        <v>R3 = 1kΩ</v>
      </c>
      <c r="K6">
        <v>8.3000000000000001E-3</v>
      </c>
      <c r="L6">
        <f t="shared" si="0"/>
        <v>8.3000000000000001E-3</v>
      </c>
    </row>
    <row r="7" spans="1:12" x14ac:dyDescent="0.35">
      <c r="A7" t="s">
        <v>130</v>
      </c>
      <c r="C7" t="s">
        <v>5</v>
      </c>
      <c r="D7" t="s">
        <v>6</v>
      </c>
      <c r="E7" t="s">
        <v>7</v>
      </c>
      <c r="F7">
        <v>1</v>
      </c>
      <c r="G7">
        <v>9333924</v>
      </c>
      <c r="J7" t="str">
        <f t="shared" si="1"/>
        <v>R30 = 1.5kΩ</v>
      </c>
      <c r="K7">
        <v>9.7999999999999997E-3</v>
      </c>
      <c r="L7">
        <f t="shared" si="0"/>
        <v>9.7999999999999997E-3</v>
      </c>
    </row>
    <row r="8" spans="1:12" x14ac:dyDescent="0.35">
      <c r="A8" t="s">
        <v>131</v>
      </c>
      <c r="C8" t="s">
        <v>13</v>
      </c>
      <c r="D8" t="s">
        <v>6</v>
      </c>
      <c r="E8" t="s">
        <v>14</v>
      </c>
      <c r="F8">
        <v>8</v>
      </c>
      <c r="G8">
        <v>9333720</v>
      </c>
      <c r="J8" t="str">
        <f t="shared" si="1"/>
        <v>R4, R6, R12, R16, R17, R20, R23, R25 = 10kΩ</v>
      </c>
      <c r="K8">
        <v>9.7999999999999997E-3</v>
      </c>
      <c r="L8">
        <f t="shared" si="0"/>
        <v>7.8399999999999997E-2</v>
      </c>
    </row>
    <row r="9" spans="1:12" x14ac:dyDescent="0.35">
      <c r="A9" t="s">
        <v>132</v>
      </c>
      <c r="C9" t="s">
        <v>35</v>
      </c>
      <c r="D9" t="s">
        <v>6</v>
      </c>
      <c r="E9" t="s">
        <v>36</v>
      </c>
      <c r="F9">
        <v>2</v>
      </c>
      <c r="G9">
        <v>2447607</v>
      </c>
      <c r="J9" t="str">
        <f t="shared" si="1"/>
        <v>R8, R10 = 22kΩ</v>
      </c>
      <c r="K9">
        <v>9.7000000000000003E-3</v>
      </c>
      <c r="L9">
        <f t="shared" si="0"/>
        <v>1.9400000000000001E-2</v>
      </c>
    </row>
    <row r="10" spans="1:12" x14ac:dyDescent="0.35">
      <c r="A10" t="s">
        <v>133</v>
      </c>
      <c r="C10" t="s">
        <v>47</v>
      </c>
      <c r="D10" t="s">
        <v>6</v>
      </c>
      <c r="E10" t="s">
        <v>98</v>
      </c>
      <c r="F10">
        <v>2</v>
      </c>
      <c r="G10">
        <v>9334378</v>
      </c>
      <c r="J10" t="str">
        <f t="shared" si="1"/>
        <v>R11, R22 = 33kΩ</v>
      </c>
      <c r="K10">
        <v>1.12E-2</v>
      </c>
      <c r="L10">
        <f t="shared" si="0"/>
        <v>2.24E-2</v>
      </c>
    </row>
    <row r="11" spans="1:12" x14ac:dyDescent="0.35">
      <c r="A11" t="s">
        <v>134</v>
      </c>
      <c r="C11" t="s">
        <v>9</v>
      </c>
      <c r="D11" t="s">
        <v>6</v>
      </c>
      <c r="E11" t="s">
        <v>104</v>
      </c>
      <c r="F11">
        <v>4</v>
      </c>
      <c r="G11">
        <v>9333738</v>
      </c>
      <c r="J11" t="str">
        <f t="shared" si="1"/>
        <v>R1, R2, R29, R28 = 100kΩ</v>
      </c>
      <c r="K11">
        <v>1.0999999999999999E-2</v>
      </c>
      <c r="L11">
        <f t="shared" si="0"/>
        <v>4.3999999999999997E-2</v>
      </c>
    </row>
    <row r="12" spans="1:12" x14ac:dyDescent="0.35">
      <c r="A12" t="s">
        <v>135</v>
      </c>
      <c r="C12" t="s">
        <v>32</v>
      </c>
      <c r="D12" t="s">
        <v>6</v>
      </c>
      <c r="E12" t="s">
        <v>33</v>
      </c>
      <c r="F12">
        <v>1</v>
      </c>
      <c r="G12">
        <v>2447605</v>
      </c>
      <c r="J12" t="str">
        <f t="shared" si="1"/>
        <v>R27 = 220kΩ</v>
      </c>
      <c r="K12">
        <v>9.7000000000000003E-3</v>
      </c>
      <c r="L12">
        <f t="shared" si="0"/>
        <v>9.7000000000000003E-3</v>
      </c>
    </row>
    <row r="13" spans="1:12" x14ac:dyDescent="0.35">
      <c r="A13" t="s">
        <v>136</v>
      </c>
      <c r="C13" t="s">
        <v>45</v>
      </c>
      <c r="D13" t="s">
        <v>6</v>
      </c>
      <c r="E13" t="s">
        <v>46</v>
      </c>
      <c r="F13">
        <v>1</v>
      </c>
      <c r="G13">
        <v>2447637</v>
      </c>
      <c r="J13" t="str">
        <f t="shared" si="1"/>
        <v>R26 = 330kΩ</v>
      </c>
      <c r="K13">
        <v>0.01</v>
      </c>
      <c r="L13">
        <f t="shared" si="0"/>
        <v>0.01</v>
      </c>
    </row>
    <row r="14" spans="1:12" x14ac:dyDescent="0.35">
      <c r="A14" t="s">
        <v>137</v>
      </c>
      <c r="C14" t="s">
        <v>22</v>
      </c>
      <c r="D14" t="s">
        <v>6</v>
      </c>
      <c r="E14" t="s">
        <v>23</v>
      </c>
      <c r="F14">
        <v>5</v>
      </c>
      <c r="G14">
        <v>9333746</v>
      </c>
      <c r="J14" t="str">
        <f t="shared" si="1"/>
        <v>R5, R13, R14, R15, R24 = 1MΩ</v>
      </c>
      <c r="K14">
        <v>1.0999999999999999E-2</v>
      </c>
      <c r="L14">
        <f t="shared" si="0"/>
        <v>5.4999999999999993E-2</v>
      </c>
    </row>
    <row r="15" spans="1:12" x14ac:dyDescent="0.35">
      <c r="A15" t="s">
        <v>138</v>
      </c>
      <c r="C15" t="s">
        <v>30</v>
      </c>
      <c r="D15" t="s">
        <v>6</v>
      </c>
      <c r="E15" t="s">
        <v>31</v>
      </c>
      <c r="F15">
        <v>1</v>
      </c>
      <c r="G15">
        <v>2073700</v>
      </c>
      <c r="J15" t="str">
        <f t="shared" si="1"/>
        <v>R7 = 2.2MΩ</v>
      </c>
      <c r="K15">
        <v>1.06E-2</v>
      </c>
      <c r="L15">
        <f t="shared" si="0"/>
        <v>1.06E-2</v>
      </c>
    </row>
    <row r="16" spans="1:12" ht="16" customHeight="1" x14ac:dyDescent="0.35">
      <c r="A16" t="s">
        <v>139</v>
      </c>
      <c r="C16" t="s">
        <v>11</v>
      </c>
      <c r="D16" t="s">
        <v>6</v>
      </c>
      <c r="E16" t="s">
        <v>12</v>
      </c>
      <c r="F16">
        <v>1</v>
      </c>
      <c r="G16">
        <v>2447555</v>
      </c>
      <c r="J16" t="str">
        <f t="shared" si="1"/>
        <v>R21 = 10MΩ</v>
      </c>
      <c r="K16">
        <v>1.18E-2</v>
      </c>
      <c r="L16">
        <f t="shared" si="0"/>
        <v>1.18E-2</v>
      </c>
    </row>
    <row r="17" spans="1:12" x14ac:dyDescent="0.35">
      <c r="A17" t="s">
        <v>140</v>
      </c>
      <c r="B17" t="s">
        <v>94</v>
      </c>
      <c r="C17" t="s">
        <v>101</v>
      </c>
      <c r="D17" t="s">
        <v>99</v>
      </c>
      <c r="E17" t="s">
        <v>103</v>
      </c>
      <c r="F17">
        <v>2</v>
      </c>
      <c r="G17">
        <v>9354298</v>
      </c>
      <c r="J17" t="str">
        <f t="shared" si="1"/>
        <v>P3, P1 = 1kΩ trimmer</v>
      </c>
      <c r="K17">
        <v>0.98499999999999999</v>
      </c>
      <c r="L17">
        <f t="shared" si="0"/>
        <v>1.97</v>
      </c>
    </row>
    <row r="18" spans="1:12" x14ac:dyDescent="0.35">
      <c r="A18" t="s">
        <v>141</v>
      </c>
      <c r="B18" t="s">
        <v>94</v>
      </c>
      <c r="C18" t="s">
        <v>100</v>
      </c>
      <c r="D18" t="s">
        <v>99</v>
      </c>
      <c r="E18" t="s">
        <v>39</v>
      </c>
      <c r="F18">
        <v>2</v>
      </c>
      <c r="G18">
        <v>2328603</v>
      </c>
      <c r="J18" t="str">
        <f t="shared" si="1"/>
        <v>P2, P4 = 25kΩ trimmer</v>
      </c>
      <c r="K18">
        <v>1</v>
      </c>
      <c r="L18">
        <f t="shared" si="0"/>
        <v>2</v>
      </c>
    </row>
    <row r="19" spans="1:12" s="6" customFormat="1" x14ac:dyDescent="0.35">
      <c r="A19" s="4" t="s">
        <v>115</v>
      </c>
      <c r="B19" s="5"/>
      <c r="J19" s="6" t="str">
        <f>CONCATENATE(E19,IF(ISBLANK(E19),""," = "),A19)</f>
        <v>Capacitors (0805)</v>
      </c>
    </row>
    <row r="20" spans="1:12" x14ac:dyDescent="0.35">
      <c r="A20" t="s">
        <v>144</v>
      </c>
      <c r="C20" t="s">
        <v>37</v>
      </c>
      <c r="D20" t="s">
        <v>6</v>
      </c>
      <c r="E20" t="s">
        <v>38</v>
      </c>
      <c r="F20">
        <v>2</v>
      </c>
      <c r="G20">
        <v>1759195</v>
      </c>
      <c r="J20" t="str">
        <f t="shared" si="1"/>
        <v>C3, C4 = 22pF</v>
      </c>
      <c r="K20">
        <v>4.1799999999999997E-2</v>
      </c>
      <c r="L20">
        <f t="shared" ref="L20:L25" si="2">F20*K20</f>
        <v>8.3599999999999994E-2</v>
      </c>
    </row>
    <row r="21" spans="1:12" x14ac:dyDescent="0.35">
      <c r="A21" t="s">
        <v>145</v>
      </c>
      <c r="C21" t="s">
        <v>20</v>
      </c>
      <c r="D21" t="s">
        <v>6</v>
      </c>
      <c r="E21" t="s">
        <v>21</v>
      </c>
      <c r="F21">
        <v>1</v>
      </c>
      <c r="G21">
        <v>1759204</v>
      </c>
      <c r="J21" t="str">
        <f t="shared" si="1"/>
        <v>C14 = 120pF</v>
      </c>
      <c r="K21">
        <v>4.65E-2</v>
      </c>
      <c r="L21">
        <f t="shared" si="2"/>
        <v>4.65E-2</v>
      </c>
    </row>
    <row r="22" spans="1:12" x14ac:dyDescent="0.35">
      <c r="A22" t="s">
        <v>146</v>
      </c>
      <c r="C22" t="s">
        <v>28</v>
      </c>
      <c r="D22" t="s">
        <v>6</v>
      </c>
      <c r="E22" t="s">
        <v>29</v>
      </c>
      <c r="F22">
        <v>2</v>
      </c>
      <c r="G22">
        <v>1759227</v>
      </c>
      <c r="J22" t="str">
        <f t="shared" si="1"/>
        <v>C7, C16 = 1nF</v>
      </c>
      <c r="K22">
        <v>8.5500000000000007E-2</v>
      </c>
      <c r="L22">
        <f t="shared" si="2"/>
        <v>0.17100000000000001</v>
      </c>
    </row>
    <row r="23" spans="1:12" x14ac:dyDescent="0.35">
      <c r="A23" t="s">
        <v>147</v>
      </c>
      <c r="C23" t="s">
        <v>15</v>
      </c>
      <c r="D23" t="s">
        <v>6</v>
      </c>
      <c r="E23" t="s">
        <v>107</v>
      </c>
      <c r="F23">
        <v>7</v>
      </c>
      <c r="G23">
        <v>2407341</v>
      </c>
      <c r="J23" t="str">
        <f t="shared" si="1"/>
        <v>C9, C10, C11, C12, C13, C15, C18 = 10nF</v>
      </c>
      <c r="K23">
        <v>0.186</v>
      </c>
      <c r="L23">
        <f t="shared" si="2"/>
        <v>1.302</v>
      </c>
    </row>
    <row r="24" spans="1:12" x14ac:dyDescent="0.35">
      <c r="A24" t="s">
        <v>148</v>
      </c>
      <c r="C24" t="s">
        <v>10</v>
      </c>
      <c r="D24" t="s">
        <v>6</v>
      </c>
      <c r="E24" t="s">
        <v>106</v>
      </c>
      <c r="F24">
        <v>4</v>
      </c>
      <c r="G24">
        <v>1759265</v>
      </c>
      <c r="J24" t="str">
        <f t="shared" si="1"/>
        <v>C1, C5, C6, C17 = 100nF</v>
      </c>
      <c r="K24">
        <v>9.7299999999999998E-2</v>
      </c>
      <c r="L24">
        <f t="shared" si="2"/>
        <v>0.38919999999999999</v>
      </c>
    </row>
    <row r="25" spans="1:12" x14ac:dyDescent="0.35">
      <c r="A25" t="s">
        <v>149</v>
      </c>
      <c r="C25" t="s">
        <v>16</v>
      </c>
      <c r="D25" t="s">
        <v>17</v>
      </c>
      <c r="E25" t="s">
        <v>18</v>
      </c>
      <c r="F25">
        <v>2</v>
      </c>
      <c r="G25">
        <v>2507294</v>
      </c>
      <c r="J25" t="str">
        <f t="shared" si="1"/>
        <v>C2, C8 = 10µF 10V tant</v>
      </c>
      <c r="K25">
        <v>1.01</v>
      </c>
      <c r="L25">
        <f t="shared" si="2"/>
        <v>2.02</v>
      </c>
    </row>
    <row r="26" spans="1:12" s="6" customFormat="1" x14ac:dyDescent="0.35">
      <c r="A26" s="4" t="s">
        <v>116</v>
      </c>
      <c r="B26" s="5"/>
      <c r="J26" s="8" t="str">
        <f t="shared" si="1"/>
        <v>Inductors</v>
      </c>
    </row>
    <row r="27" spans="1:12" x14ac:dyDescent="0.35">
      <c r="A27" t="s">
        <v>150</v>
      </c>
      <c r="B27" t="s">
        <v>95</v>
      </c>
      <c r="C27" t="s">
        <v>158</v>
      </c>
      <c r="D27" t="s">
        <v>6</v>
      </c>
      <c r="E27" t="s">
        <v>19</v>
      </c>
      <c r="F27">
        <v>1</v>
      </c>
      <c r="G27">
        <v>2215650</v>
      </c>
      <c r="J27" t="str">
        <f t="shared" si="1"/>
        <v>L1 = 10µH</v>
      </c>
      <c r="K27">
        <v>0.10299999999999999</v>
      </c>
      <c r="L27">
        <f>F27*K27</f>
        <v>0.10299999999999999</v>
      </c>
    </row>
    <row r="28" spans="1:12" x14ac:dyDescent="0.35">
      <c r="A28" t="s">
        <v>151</v>
      </c>
      <c r="B28" t="s">
        <v>94</v>
      </c>
      <c r="C28" t="s">
        <v>159</v>
      </c>
      <c r="D28" t="s">
        <v>96</v>
      </c>
      <c r="E28" t="s">
        <v>34</v>
      </c>
      <c r="F28">
        <v>1</v>
      </c>
      <c r="G28">
        <v>9358099</v>
      </c>
      <c r="J28" t="str">
        <f t="shared" si="1"/>
        <v>L2 = 220µH</v>
      </c>
      <c r="K28">
        <v>0.36599999999999999</v>
      </c>
      <c r="L28">
        <f>F28*K28</f>
        <v>0.36599999999999999</v>
      </c>
    </row>
    <row r="29" spans="1:12" s="6" customFormat="1" x14ac:dyDescent="0.35">
      <c r="A29" s="4" t="s">
        <v>117</v>
      </c>
      <c r="B29" s="5"/>
      <c r="J29" s="8" t="str">
        <f t="shared" si="1"/>
        <v>Semiconductors</v>
      </c>
    </row>
    <row r="30" spans="1:12" x14ac:dyDescent="0.35">
      <c r="A30" t="s">
        <v>157</v>
      </c>
      <c r="C30" t="s">
        <v>24</v>
      </c>
      <c r="D30" t="s">
        <v>25</v>
      </c>
      <c r="E30" t="s">
        <v>81</v>
      </c>
      <c r="F30">
        <v>4</v>
      </c>
      <c r="G30">
        <v>2675148</v>
      </c>
      <c r="J30" t="str">
        <f t="shared" si="1"/>
        <v>D1, D2, D3, D4 = 1N4148WS, SOD-323</v>
      </c>
      <c r="K30">
        <v>7.5800000000000006E-2</v>
      </c>
      <c r="L30">
        <f t="shared" ref="L30:L40" si="3">F30*K30</f>
        <v>0.30320000000000003</v>
      </c>
    </row>
    <row r="31" spans="1:12" x14ac:dyDescent="0.35">
      <c r="A31" t="s">
        <v>62</v>
      </c>
      <c r="C31" t="s">
        <v>63</v>
      </c>
      <c r="D31" t="s">
        <v>64</v>
      </c>
      <c r="E31" t="s">
        <v>65</v>
      </c>
      <c r="F31">
        <v>1</v>
      </c>
      <c r="G31">
        <v>2845258</v>
      </c>
      <c r="J31" t="str">
        <f t="shared" si="1"/>
        <v>D5 = LM285D-1.2V</v>
      </c>
      <c r="K31">
        <v>0.59399999999999997</v>
      </c>
      <c r="L31">
        <f t="shared" si="3"/>
        <v>0.59399999999999997</v>
      </c>
    </row>
    <row r="32" spans="1:12" x14ac:dyDescent="0.35">
      <c r="A32" t="s">
        <v>52</v>
      </c>
      <c r="C32" t="s">
        <v>52</v>
      </c>
      <c r="D32" t="s">
        <v>53</v>
      </c>
      <c r="E32" t="s">
        <v>54</v>
      </c>
      <c r="F32">
        <v>1</v>
      </c>
      <c r="G32">
        <v>1081190</v>
      </c>
      <c r="J32" t="str">
        <f t="shared" si="1"/>
        <v>D6 = BAT54</v>
      </c>
      <c r="K32">
        <v>0.187</v>
      </c>
      <c r="L32">
        <f t="shared" si="3"/>
        <v>0.187</v>
      </c>
    </row>
    <row r="33" spans="1:12" x14ac:dyDescent="0.35">
      <c r="A33" t="s">
        <v>97</v>
      </c>
      <c r="B33" t="s">
        <v>153</v>
      </c>
      <c r="C33" t="s">
        <v>49</v>
      </c>
      <c r="D33" t="s">
        <v>50</v>
      </c>
      <c r="E33" t="s">
        <v>51</v>
      </c>
      <c r="F33">
        <v>1</v>
      </c>
      <c r="G33">
        <v>1715487</v>
      </c>
      <c r="J33" t="str">
        <f t="shared" si="1"/>
        <v>IC1 = ATmega328P-PU</v>
      </c>
      <c r="K33">
        <v>1.66</v>
      </c>
      <c r="L33">
        <f t="shared" si="3"/>
        <v>1.66</v>
      </c>
    </row>
    <row r="34" spans="1:12" x14ac:dyDescent="0.35">
      <c r="A34" t="s">
        <v>69</v>
      </c>
      <c r="B34" t="s">
        <v>154</v>
      </c>
      <c r="C34" t="s">
        <v>69</v>
      </c>
      <c r="D34" t="s">
        <v>68</v>
      </c>
      <c r="E34" t="s">
        <v>70</v>
      </c>
      <c r="F34">
        <v>1</v>
      </c>
      <c r="G34">
        <v>2511102</v>
      </c>
      <c r="J34" t="str">
        <f t="shared" si="1"/>
        <v>IC2 = MAX9915EXT+T</v>
      </c>
      <c r="K34">
        <v>1.25</v>
      </c>
      <c r="L34">
        <f t="shared" si="3"/>
        <v>1.25</v>
      </c>
    </row>
    <row r="35" spans="1:12" x14ac:dyDescent="0.35">
      <c r="A35" t="s">
        <v>66</v>
      </c>
      <c r="B35" t="s">
        <v>154</v>
      </c>
      <c r="C35" t="s">
        <v>67</v>
      </c>
      <c r="D35" t="s">
        <v>68</v>
      </c>
      <c r="E35" t="s">
        <v>92</v>
      </c>
      <c r="F35">
        <v>1</v>
      </c>
      <c r="G35">
        <v>2519019</v>
      </c>
      <c r="J35" t="str">
        <f t="shared" si="1"/>
        <v>IC3 = MAX9914EXK+T</v>
      </c>
      <c r="K35">
        <v>1.1200000000000001</v>
      </c>
      <c r="L35">
        <f t="shared" si="3"/>
        <v>1.1200000000000001</v>
      </c>
    </row>
    <row r="36" spans="1:12" x14ac:dyDescent="0.35">
      <c r="A36" t="s">
        <v>155</v>
      </c>
      <c r="C36" t="s">
        <v>75</v>
      </c>
      <c r="D36" t="s">
        <v>75</v>
      </c>
      <c r="E36" t="s">
        <v>79</v>
      </c>
      <c r="F36">
        <v>1</v>
      </c>
      <c r="G36">
        <v>1581124</v>
      </c>
      <c r="J36" t="str">
        <f t="shared" si="1"/>
        <v>LED1 = LED, 3mm, yellow</v>
      </c>
      <c r="K36">
        <v>0.107</v>
      </c>
      <c r="L36">
        <f t="shared" si="3"/>
        <v>0.107</v>
      </c>
    </row>
    <row r="37" spans="1:12" x14ac:dyDescent="0.35">
      <c r="A37" t="s">
        <v>156</v>
      </c>
      <c r="C37" t="s">
        <v>75</v>
      </c>
      <c r="D37" t="s">
        <v>75</v>
      </c>
      <c r="E37" t="s">
        <v>76</v>
      </c>
      <c r="F37">
        <v>1</v>
      </c>
      <c r="G37">
        <v>1581122</v>
      </c>
      <c r="J37" t="str">
        <f t="shared" si="1"/>
        <v>LED2 = LED, 3mm, red</v>
      </c>
      <c r="K37">
        <v>0.114</v>
      </c>
      <c r="L37">
        <f t="shared" si="3"/>
        <v>0.114</v>
      </c>
    </row>
    <row r="38" spans="1:12" x14ac:dyDescent="0.35">
      <c r="A38" t="s">
        <v>80</v>
      </c>
      <c r="C38" t="s">
        <v>74</v>
      </c>
      <c r="D38" t="s">
        <v>74</v>
      </c>
      <c r="E38" t="s">
        <v>93</v>
      </c>
      <c r="F38">
        <v>1</v>
      </c>
      <c r="G38">
        <v>3152856</v>
      </c>
      <c r="J38" t="str">
        <f t="shared" si="1"/>
        <v>LED3 = TSAL6200</v>
      </c>
      <c r="K38">
        <v>0.36699999999999999</v>
      </c>
      <c r="L38">
        <f t="shared" si="3"/>
        <v>0.36699999999999999</v>
      </c>
    </row>
    <row r="39" spans="1:12" x14ac:dyDescent="0.35">
      <c r="A39" t="s">
        <v>55</v>
      </c>
      <c r="C39" t="s">
        <v>56</v>
      </c>
      <c r="D39" t="s">
        <v>57</v>
      </c>
      <c r="E39" t="s">
        <v>58</v>
      </c>
      <c r="F39">
        <v>2</v>
      </c>
      <c r="G39">
        <v>1798070</v>
      </c>
      <c r="J39" t="str">
        <f t="shared" si="1"/>
        <v>T1, T2 = BC857C</v>
      </c>
      <c r="K39">
        <v>9.6000000000000002E-2</v>
      </c>
      <c r="L39">
        <f t="shared" si="3"/>
        <v>0.192</v>
      </c>
    </row>
    <row r="40" spans="1:12" x14ac:dyDescent="0.35">
      <c r="A40" t="s">
        <v>71</v>
      </c>
      <c r="C40" t="s">
        <v>72</v>
      </c>
      <c r="D40" t="s">
        <v>73</v>
      </c>
      <c r="E40" t="s">
        <v>102</v>
      </c>
      <c r="F40">
        <v>2</v>
      </c>
      <c r="G40">
        <v>2981724</v>
      </c>
      <c r="J40" t="str">
        <f t="shared" si="1"/>
        <v>T3, T4 = SFH-300-3/4</v>
      </c>
      <c r="K40">
        <v>0.63900000000000001</v>
      </c>
      <c r="L40">
        <f t="shared" si="3"/>
        <v>1.278</v>
      </c>
    </row>
    <row r="41" spans="1:12" s="6" customFormat="1" x14ac:dyDescent="0.35">
      <c r="A41" s="4" t="s">
        <v>119</v>
      </c>
      <c r="B41" s="5"/>
      <c r="J41" s="8" t="str">
        <f t="shared" si="1"/>
        <v>Miscellaneous</v>
      </c>
    </row>
    <row r="42" spans="1:12" x14ac:dyDescent="0.35">
      <c r="A42" s="1" t="s">
        <v>160</v>
      </c>
      <c r="B42" s="1" t="s">
        <v>161</v>
      </c>
      <c r="C42" s="1" t="s">
        <v>82</v>
      </c>
      <c r="D42" t="s">
        <v>83</v>
      </c>
      <c r="E42" t="s">
        <v>59</v>
      </c>
      <c r="F42">
        <v>1</v>
      </c>
      <c r="G42">
        <v>1319749</v>
      </c>
      <c r="J42" t="str">
        <f t="shared" si="1"/>
        <v>BAT1 = Battery holder, 2032, Renata HU2032</v>
      </c>
      <c r="K42">
        <v>1.04</v>
      </c>
      <c r="L42">
        <f t="shared" ref="L42:L49" si="4">F42*K42</f>
        <v>1.04</v>
      </c>
    </row>
    <row r="43" spans="1:12" x14ac:dyDescent="0.35">
      <c r="A43" t="s">
        <v>170</v>
      </c>
      <c r="B43" s="1"/>
      <c r="C43" s="1"/>
      <c r="E43" t="s">
        <v>169</v>
      </c>
      <c r="F43">
        <v>8</v>
      </c>
      <c r="J43" t="str">
        <f t="shared" si="1"/>
        <v>C1x, C2x = 2-way pin header + socket for C1x &amp; C2x, 0.1" pitch</v>
      </c>
    </row>
    <row r="44" spans="1:12" x14ac:dyDescent="0.35">
      <c r="A44" t="s">
        <v>125</v>
      </c>
      <c r="C44" t="s">
        <v>84</v>
      </c>
      <c r="D44" t="s">
        <v>3</v>
      </c>
      <c r="E44" t="s">
        <v>4</v>
      </c>
      <c r="F44">
        <v>1</v>
      </c>
      <c r="G44">
        <v>1593440</v>
      </c>
      <c r="J44" t="str">
        <f t="shared" si="1"/>
        <v>K1 = 2x3-way pin header, 0.1" pitch</v>
      </c>
      <c r="K44">
        <v>3.49E-2</v>
      </c>
      <c r="L44">
        <f t="shared" si="4"/>
        <v>3.49E-2</v>
      </c>
    </row>
    <row r="45" spans="1:12" x14ac:dyDescent="0.35">
      <c r="A45" t="s">
        <v>128</v>
      </c>
      <c r="B45" t="s">
        <v>127</v>
      </c>
      <c r="C45" t="s">
        <v>126</v>
      </c>
      <c r="D45" t="s">
        <v>126</v>
      </c>
      <c r="E45" t="s">
        <v>48</v>
      </c>
      <c r="F45">
        <v>1</v>
      </c>
      <c r="G45">
        <v>2427719</v>
      </c>
      <c r="J45" t="str">
        <f t="shared" si="1"/>
        <v>K2 = microSD card connector, push-push</v>
      </c>
      <c r="K45">
        <v>1.77</v>
      </c>
      <c r="L45">
        <f t="shared" si="4"/>
        <v>1.77</v>
      </c>
    </row>
    <row r="46" spans="1:12" x14ac:dyDescent="0.35">
      <c r="A46" t="s">
        <v>124</v>
      </c>
      <c r="C46" t="s">
        <v>87</v>
      </c>
      <c r="D46" t="s">
        <v>88</v>
      </c>
      <c r="E46" t="s">
        <v>89</v>
      </c>
      <c r="F46">
        <v>1</v>
      </c>
      <c r="G46">
        <v>1593458</v>
      </c>
      <c r="J46" t="str">
        <f t="shared" si="1"/>
        <v>K3 = 2-way pin socket for LED3, 0.1" pitch</v>
      </c>
      <c r="K46">
        <v>6.9000000000000006E-2</v>
      </c>
      <c r="L46">
        <f t="shared" si="4"/>
        <v>6.9000000000000006E-2</v>
      </c>
    </row>
    <row r="47" spans="1:12" x14ac:dyDescent="0.35">
      <c r="A47" t="s">
        <v>123</v>
      </c>
      <c r="C47" t="s">
        <v>86</v>
      </c>
      <c r="D47" t="s">
        <v>86</v>
      </c>
      <c r="E47" t="s">
        <v>2</v>
      </c>
      <c r="F47">
        <v>1</v>
      </c>
      <c r="G47">
        <v>1524325</v>
      </c>
      <c r="J47" t="str">
        <f t="shared" si="1"/>
        <v>S1 = Slide switch, SPDT</v>
      </c>
      <c r="K47">
        <v>1.92</v>
      </c>
      <c r="L47">
        <f t="shared" si="4"/>
        <v>1.92</v>
      </c>
    </row>
    <row r="48" spans="1:12" x14ac:dyDescent="0.35">
      <c r="A48" t="s">
        <v>122</v>
      </c>
      <c r="C48" t="s">
        <v>77</v>
      </c>
      <c r="D48" t="s">
        <v>78</v>
      </c>
      <c r="E48" t="s">
        <v>85</v>
      </c>
      <c r="F48">
        <v>2</v>
      </c>
      <c r="G48">
        <v>1555985</v>
      </c>
      <c r="J48" t="str">
        <f t="shared" si="1"/>
        <v>S2, S3 = Tactile switch</v>
      </c>
      <c r="K48">
        <v>7.9000000000000001E-2</v>
      </c>
      <c r="L48">
        <f t="shared" si="4"/>
        <v>0.158</v>
      </c>
    </row>
    <row r="49" spans="1:12" x14ac:dyDescent="0.35">
      <c r="A49" t="s">
        <v>162</v>
      </c>
      <c r="C49" t="s">
        <v>40</v>
      </c>
      <c r="D49" t="s">
        <v>41</v>
      </c>
      <c r="E49" t="s">
        <v>42</v>
      </c>
      <c r="F49">
        <v>1</v>
      </c>
      <c r="G49">
        <v>9509682</v>
      </c>
      <c r="J49" t="str">
        <f t="shared" si="1"/>
        <v>X1 = Crystal, 32.768 kHz</v>
      </c>
      <c r="K49">
        <v>1.1200000000000001</v>
      </c>
      <c r="L49">
        <f t="shared" si="4"/>
        <v>1.1200000000000001</v>
      </c>
    </row>
    <row r="50" spans="1:12" s="6" customFormat="1" x14ac:dyDescent="0.35">
      <c r="A50" s="4" t="s">
        <v>120</v>
      </c>
      <c r="B50" s="5"/>
      <c r="J50" s="8" t="str">
        <f t="shared" si="1"/>
        <v>Divers</v>
      </c>
    </row>
    <row r="51" spans="1:12" x14ac:dyDescent="0.35">
      <c r="A51" t="s">
        <v>91</v>
      </c>
      <c r="B51" t="s">
        <v>163</v>
      </c>
      <c r="C51" t="s">
        <v>164</v>
      </c>
      <c r="D51" t="s">
        <v>90</v>
      </c>
      <c r="F51">
        <v>1</v>
      </c>
      <c r="G51">
        <v>232324</v>
      </c>
      <c r="J51" t="str">
        <f t="shared" si="1"/>
        <v>Sealed LED holder for LED3</v>
      </c>
      <c r="K51">
        <v>2.0299999999999998</v>
      </c>
      <c r="L51">
        <f>F51*K51</f>
        <v>2.0299999999999998</v>
      </c>
    </row>
    <row r="52" spans="1:12" x14ac:dyDescent="0.35">
      <c r="A52" t="s">
        <v>121</v>
      </c>
      <c r="B52" t="s">
        <v>152</v>
      </c>
      <c r="C52" t="s">
        <v>60</v>
      </c>
      <c r="D52" t="s">
        <v>61</v>
      </c>
      <c r="F52">
        <v>1</v>
      </c>
      <c r="G52">
        <v>525613</v>
      </c>
      <c r="J52" t="str">
        <f t="shared" si="1"/>
        <v>Enclosure Deltron 459-0020</v>
      </c>
      <c r="K52">
        <v>6.2</v>
      </c>
      <c r="L52">
        <f>F52*K52</f>
        <v>6.2</v>
      </c>
    </row>
    <row r="53" spans="1:12" x14ac:dyDescent="0.35">
      <c r="A53" t="s">
        <v>167</v>
      </c>
      <c r="B53" t="s">
        <v>166</v>
      </c>
      <c r="F53">
        <v>1</v>
      </c>
      <c r="J53" t="str">
        <f t="shared" si="1"/>
        <v>PCB #180445-1</v>
      </c>
    </row>
    <row r="54" spans="1:12" x14ac:dyDescent="0.35">
      <c r="A54" t="s">
        <v>168</v>
      </c>
      <c r="B54" t="s">
        <v>166</v>
      </c>
      <c r="F54">
        <v>2</v>
      </c>
      <c r="J54" t="str">
        <f t="shared" si="1"/>
        <v>PCB #180445-3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180445-1 Tamper-evident paper-m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cpv</cp:lastModifiedBy>
  <dcterms:created xsi:type="dcterms:W3CDTF">2019-07-12T07:43:09Z</dcterms:created>
  <dcterms:modified xsi:type="dcterms:W3CDTF">2020-01-06T15:12:39Z</dcterms:modified>
</cp:coreProperties>
</file>